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OSTĘPOWANIA PONIŻEJ 130\4. ZAPYTANIA OFERTOWE\ZAPYTANIA OFERTOWE 2026\7. ZO - żywienie\"/>
    </mc:Choice>
  </mc:AlternateContent>
  <xr:revisionPtr revIDLastSave="0" documentId="13_ncr:1_{02C4D28A-FCA7-4A44-BE8D-F002D244833A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Pakiet 1 " sheetId="1" r:id="rId1"/>
    <sheet name="Pakiet 2" sheetId="2" r:id="rId2"/>
    <sheet name="Pakiet 3 " sheetId="3" r:id="rId3"/>
    <sheet name="Pakiet 4" sheetId="4" r:id="rId4"/>
    <sheet name="Pakiet 5" sheetId="6" r:id="rId5"/>
    <sheet name="pakiet 6" sheetId="8" r:id="rId6"/>
  </sheets>
  <definedNames>
    <definedName name="_xlnm.Print_Area" localSheetId="0">'Pakiet 1 '!$A$1:$N$27</definedName>
    <definedName name="_xlnm.Print_Area" localSheetId="1">'Pakiet 2'!$A$1:$N$18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8" l="1"/>
  <c r="N17" i="8" s="1"/>
  <c r="G8" i="8"/>
  <c r="M8" i="8" s="1"/>
  <c r="G9" i="8"/>
  <c r="M9" i="8" s="1"/>
  <c r="N9" i="8" s="1"/>
  <c r="G10" i="8"/>
  <c r="M10" i="8" s="1"/>
  <c r="N10" i="8" s="1"/>
  <c r="G11" i="8"/>
  <c r="M11" i="8" s="1"/>
  <c r="N11" i="8" s="1"/>
  <c r="G12" i="8"/>
  <c r="M12" i="8" s="1"/>
  <c r="N12" i="8" s="1"/>
  <c r="G13" i="8"/>
  <c r="M13" i="8" s="1"/>
  <c r="N13" i="8" s="1"/>
  <c r="G14" i="8"/>
  <c r="M14" i="8" s="1"/>
  <c r="N14" i="8" s="1"/>
  <c r="G15" i="8"/>
  <c r="M15" i="8" s="1"/>
  <c r="N15" i="8" s="1"/>
  <c r="G16" i="8"/>
  <c r="M16" i="8" s="1"/>
  <c r="N16" i="8" s="1"/>
  <c r="G17" i="8"/>
  <c r="G18" i="8"/>
  <c r="M18" i="8" s="1"/>
  <c r="N18" i="8" s="1"/>
  <c r="G19" i="8"/>
  <c r="M19" i="8" s="1"/>
  <c r="N19" i="8" s="1"/>
  <c r="G20" i="8"/>
  <c r="M20" i="8" s="1"/>
  <c r="N20" i="8" s="1"/>
  <c r="G21" i="8"/>
  <c r="M21" i="8" s="1"/>
  <c r="N21" i="8" s="1"/>
  <c r="G22" i="8"/>
  <c r="M22" i="8" s="1"/>
  <c r="N22" i="8" s="1"/>
  <c r="G23" i="8"/>
  <c r="M23" i="8" s="1"/>
  <c r="N23" i="8" s="1"/>
  <c r="G24" i="8"/>
  <c r="M24" i="8" s="1"/>
  <c r="N24" i="8" s="1"/>
  <c r="G25" i="8"/>
  <c r="M25" i="8" s="1"/>
  <c r="N25" i="8" s="1"/>
  <c r="G26" i="8"/>
  <c r="M26" i="8" s="1"/>
  <c r="N26" i="8" s="1"/>
  <c r="G27" i="8"/>
  <c r="M27" i="8" s="1"/>
  <c r="N27" i="8" s="1"/>
  <c r="G28" i="8"/>
  <c r="M28" i="8" s="1"/>
  <c r="N28" i="8" s="1"/>
  <c r="G29" i="8"/>
  <c r="M29" i="8" s="1"/>
  <c r="N29" i="8" s="1"/>
  <c r="G30" i="8"/>
  <c r="M30" i="8" s="1"/>
  <c r="N30" i="8" s="1"/>
  <c r="G31" i="8"/>
  <c r="M31" i="8" s="1"/>
  <c r="N31" i="8" s="1"/>
  <c r="G7" i="8"/>
  <c r="M7" i="8"/>
  <c r="N7" i="8" s="1"/>
  <c r="G6" i="3"/>
  <c r="G6" i="1"/>
  <c r="M6" i="1"/>
  <c r="E8" i="6"/>
  <c r="G8" i="6" s="1"/>
  <c r="M8" i="6" s="1"/>
  <c r="N8" i="6" s="1"/>
  <c r="G7" i="6"/>
  <c r="M7" i="6" s="1"/>
  <c r="N7" i="6" s="1"/>
  <c r="G6" i="6"/>
  <c r="M6" i="6" s="1"/>
  <c r="G7" i="4"/>
  <c r="G8" i="4"/>
  <c r="M8" i="4" s="1"/>
  <c r="N8" i="4" s="1"/>
  <c r="G9" i="4"/>
  <c r="M9" i="4" s="1"/>
  <c r="N9" i="4" s="1"/>
  <c r="G6" i="4"/>
  <c r="M6" i="4" s="1"/>
  <c r="N6" i="4" s="1"/>
  <c r="G7" i="3"/>
  <c r="M7" i="3" s="1"/>
  <c r="G8" i="3"/>
  <c r="G9" i="3"/>
  <c r="G10" i="3"/>
  <c r="M6" i="3"/>
  <c r="N6" i="3" s="1"/>
  <c r="M8" i="3"/>
  <c r="N8" i="3" s="1"/>
  <c r="M32" i="8" l="1"/>
  <c r="N8" i="8"/>
  <c r="N32" i="8"/>
  <c r="M34" i="8"/>
  <c r="M33" i="8"/>
  <c r="N10" i="4"/>
  <c r="M10" i="4"/>
  <c r="M9" i="6"/>
  <c r="N6" i="6"/>
  <c r="N9" i="6" s="1"/>
  <c r="M7" i="4"/>
  <c r="N7" i="4" s="1"/>
  <c r="N7" i="3"/>
  <c r="N11" i="3" s="1"/>
  <c r="N13" i="3" s="1"/>
  <c r="M11" i="3"/>
  <c r="M9" i="3"/>
  <c r="N9" i="3" s="1"/>
  <c r="M10" i="3"/>
  <c r="N10" i="3" s="1"/>
  <c r="N34" i="8" l="1"/>
  <c r="N33" i="8"/>
  <c r="N12" i="4"/>
  <c r="N11" i="4"/>
  <c r="M12" i="4"/>
  <c r="M11" i="4"/>
  <c r="M11" i="6"/>
  <c r="M10" i="6"/>
  <c r="N11" i="6"/>
  <c r="N10" i="6"/>
  <c r="N12" i="3"/>
  <c r="M13" i="3"/>
  <c r="M12" i="3"/>
  <c r="G18" i="1" l="1"/>
  <c r="M18" i="1" s="1"/>
  <c r="N18" i="1" s="1"/>
  <c r="G10" i="1"/>
  <c r="M10" i="1" s="1"/>
  <c r="G11" i="1"/>
  <c r="M11" i="1" s="1"/>
  <c r="N11" i="1" s="1"/>
  <c r="G12" i="1"/>
  <c r="M12" i="1" s="1"/>
  <c r="N12" i="1" s="1"/>
  <c r="G13" i="1"/>
  <c r="M13" i="1" s="1"/>
  <c r="N13" i="1" s="1"/>
  <c r="G14" i="1"/>
  <c r="M14" i="1" s="1"/>
  <c r="G15" i="1"/>
  <c r="M15" i="1" s="1"/>
  <c r="N15" i="1" s="1"/>
  <c r="G16" i="1"/>
  <c r="M16" i="1" s="1"/>
  <c r="G17" i="1"/>
  <c r="M17" i="1" s="1"/>
  <c r="G9" i="1"/>
  <c r="M9" i="1" s="1"/>
  <c r="N9" i="1" s="1"/>
  <c r="G7" i="1"/>
  <c r="M7" i="1" s="1"/>
  <c r="G8" i="1"/>
  <c r="M8" i="1" s="1"/>
  <c r="G7" i="2"/>
  <c r="M7" i="2" s="1"/>
  <c r="N7" i="2" s="1"/>
  <c r="G8" i="2"/>
  <c r="M8" i="2" s="1"/>
  <c r="N8" i="2" s="1"/>
  <c r="G9" i="2"/>
  <c r="M9" i="2" s="1"/>
  <c r="N9" i="2" s="1"/>
  <c r="G6" i="2"/>
  <c r="M6" i="2" s="1"/>
  <c r="N6" i="2" l="1"/>
  <c r="M10" i="2"/>
  <c r="N8" i="1"/>
  <c r="N7" i="1"/>
  <c r="N14" i="1"/>
  <c r="N17" i="1"/>
  <c r="N10" i="1"/>
  <c r="N16" i="1"/>
  <c r="M19" i="1"/>
  <c r="N6" i="1"/>
  <c r="N19" i="1" s="1"/>
  <c r="N10" i="2"/>
  <c r="N11" i="2" s="1"/>
  <c r="M11" i="2" l="1"/>
  <c r="M12" i="2"/>
  <c r="N12" i="2"/>
  <c r="N21" i="1"/>
  <c r="M21" i="1"/>
  <c r="M20" i="1"/>
  <c r="N20" i="1" l="1"/>
</calcChain>
</file>

<file path=xl/sharedStrings.xml><?xml version="1.0" encoding="utf-8"?>
<sst xmlns="http://schemas.openxmlformats.org/spreadsheetml/2006/main" count="473" uniqueCount="150">
  <si>
    <t>2.</t>
  </si>
  <si>
    <t>3.</t>
  </si>
  <si>
    <t>4.</t>
  </si>
  <si>
    <t>5.</t>
  </si>
  <si>
    <t>6.</t>
  </si>
  <si>
    <t>7.</t>
  </si>
  <si>
    <t>8.</t>
  </si>
  <si>
    <t>9.</t>
  </si>
  <si>
    <t>10.</t>
  </si>
  <si>
    <t>1.</t>
  </si>
  <si>
    <t>Napój węglowodanowy na bazie maltodekstryn, o niskiej osmolarności, wzbogacony w składniki mineralne; nie zawiera białka, tłuszczów, błonnika, glutenu, zawiera substancje słodzące: acesulfam K i sacharynian sodu, może zawierać śladowe ilości laktozy. Opakowanie butelka plastikowa 4x200 ml</t>
  </si>
  <si>
    <t>Żywność specjalnego przeznaczenia medycznego, kompletna pod względem odżywczym, w postaci preparatu w proszku do sporządzania gorącego posiłku typu krem/zupa, przeznaczona do postępowania dietetycznego u pacjentów w okresie rekonwalescencji po chorobie i zabiegach operacyjnych, u pacjentów niedożywionych, osłabionych oraz wyniszczonych, w tym związanych z hospitalizacją, stanami okołooperacyjnymi, chorobami onkologicznymi lub wiekiem podeszłym.</t>
  </si>
  <si>
    <t>Lp.</t>
  </si>
  <si>
    <t>Dawka / opakowanie</t>
  </si>
  <si>
    <t>Jednostka miary</t>
  </si>
  <si>
    <t>Ilość jednostek miary zamawiana 
(wg. wielkości dawki/opakowania określonego przez Zamawiającego)</t>
  </si>
  <si>
    <t>Wielkość dawki/opakowania oferowanego przez Wykonawcę</t>
  </si>
  <si>
    <t>Ilość jednostek miary oferowana* 
(po przeliczeniu - zgodnie z kol. 6)</t>
  </si>
  <si>
    <t>Producent</t>
  </si>
  <si>
    <t xml:space="preserve">Nazwa handlowa </t>
  </si>
  <si>
    <t>Kod EAN</t>
  </si>
  <si>
    <t>Cena jednostkowa netto za oferowaną wielkość dawki/opakowania (zgodnie z kol. 6)</t>
  </si>
  <si>
    <t>VAT (%)</t>
  </si>
  <si>
    <t>Wartość netto [kol.7*kol.11]</t>
  </si>
  <si>
    <t>Wartość brutto [ZAOKR((kol.13*kol.12)+kol. 13;2)]</t>
  </si>
  <si>
    <t>11.</t>
  </si>
  <si>
    <t>12.</t>
  </si>
  <si>
    <t>13.</t>
  </si>
  <si>
    <t>14.</t>
  </si>
  <si>
    <t xml:space="preserve">Szczegółowy opis przedmiotu zamówienia - wymagania jakościowe odnoszące się do co najmniej głównych elementów składających się na przedmiot zamówienia </t>
  </si>
  <si>
    <t>Ilość jednostek miary zamawiana (wg. wielkości dawki/opakowania określonego przez Zamawiającego)</t>
  </si>
  <si>
    <t>Ilość jednostek miary oferowana* (po przeliczeniu - zgodnie z kol. 6)</t>
  </si>
  <si>
    <t>15.</t>
  </si>
  <si>
    <t xml:space="preserve">Mleko dla dzieci z małą i bardzo małą urodzeniową masą ciała z częściowo hydrolizowanym białkiem </t>
  </si>
  <si>
    <t>butelka 70 ml</t>
  </si>
  <si>
    <t>szt.</t>
  </si>
  <si>
    <t>Mleko hipoalergiczne, modyfikowane, zawierające wyłącznie oligosacharydy GOS z laktozy, L-metylofolian wapnia jako źródło folianów, białko o znacznym stopniu hydrolizy, LCPUFA, od urodzenia, gotowe do spożycia, opakowanie – plastikowa butelka bez bisfenolu, bez ftalanów.</t>
  </si>
  <si>
    <t>butelka 90 ml</t>
  </si>
  <si>
    <t xml:space="preserve">Mleko modyfikowane (2) dla niemowląt w proszku </t>
  </si>
  <si>
    <t>400g +/- 50g</t>
  </si>
  <si>
    <t>op.</t>
  </si>
  <si>
    <t xml:space="preserve">Mleko modyfikowane początkowe (1) dla niemowląt w proszku </t>
  </si>
  <si>
    <t xml:space="preserve"> 400g +/- 50g</t>
  </si>
  <si>
    <t>Mleko początkowe (1) dla niemowląt; zawierające białko Optipro oraz aktywne kultury bakterii L.reuteri oraz oligosacharyd 2 FL</t>
  </si>
  <si>
    <t>Mleko początkowe (1) w płynie dla niemowląt od urodzenia;  zawierające kompozycję oligosacharydów scGOS/IcFOS w stosunku 9:1 w ilości 0,8 g/100 ml, HMO: 2’ FL, postbiotyki, w tym HMO: 3’ GL oraz 100% laktozy, DHA 16,5 mg/100 ml.</t>
  </si>
  <si>
    <t>Mleko początkowe (1), hipoalergiczne dla niemowląt (Ha) z grupy ryzyka wystąpienia alergii na białka mleka krowiego; zawierające kompozycję oligosacharydów scGOS/IcFOS w stosunku 9:1w dawce 0,8 g/100 ml oraz białko serwatkowe o nieznacznym stopniu hydrolizy</t>
  </si>
  <si>
    <t>Mleko początkowe (1), hipoalergiczne dla niemowląt (Ha); z częściowo hydrolizowanym białkiem Optipro</t>
  </si>
  <si>
    <t>Mleko początkowe (1)w płynie dla niemowląt od urodzenia;  zawierające kompozycję oligosacharydów prebiotycznych scGOS/IcFOS w stosunku 9:1 w dawce 0,8 g/100 ml oraz postbiotyki w tym HMO 3 GL, DHA 16,5 mg/100 ml.</t>
  </si>
  <si>
    <t>Mleko początkowe dla niemowląt od urodzenia – gotowe do spożycia, z zawartością białka 1,3 g/100 ml, LCPUFA, L-metylofolian wapnia jako źródło folianów z dodatkiem oligosacharydów wyłącznie GOS (pozyskiwane z ekologicznej laktozy), w opakowaniu – plastikowa butelka - bez bisfenolu, bez ftalanów.</t>
  </si>
  <si>
    <t>Nutramigen 1  (lub równoważne)</t>
  </si>
  <si>
    <t>425g+/-50g</t>
  </si>
  <si>
    <t>Nutramigen 2 (lub równoważne)</t>
  </si>
  <si>
    <t>Preparat zagęszczający stosowany w przypadku skłonności do ulewania u noworodków, niemowląt i dzieci, zawierający mączkę chleba świętojańskiego oraz maltodekstrynę, błonnik pokarmowy, tłuszcz i składniki mineralne.</t>
  </si>
  <si>
    <t>135 g</t>
  </si>
  <si>
    <t>Smoczki jednorazowe, sterylne do butelek dla dzieci od 0 - 6 miesiąca życia, wykonane z TPE (nie zawierają lateksu), anatomiczne, profilowane, z szerokim oparciem dla warg z jednootworowym szybszym przepływem i odpowietrznikiem, wzorowane na kształcie brodawki sutkowej matki w czasie karmienia</t>
  </si>
  <si>
    <t>x</t>
  </si>
  <si>
    <t>Smoczki jednorazowe, sterylne do butelek dla dzieci od 0 - 6 miesiąca życia, wykonane z TPE (nie zawierają lateksu), anatomiczne, profilowane, z szerokim oparciem dla warg z jednootworowym wolnym przepływem i odpowietrznikiem, wzorowane na kształcie brodawki sutkowej matki w czasie karmienia</t>
  </si>
  <si>
    <t>16.</t>
  </si>
  <si>
    <t xml:space="preserve">Smoczki pasujące do oferowanego mleka w butelce </t>
  </si>
  <si>
    <t>17.</t>
  </si>
  <si>
    <t>Wzmacniacz pokarmu kobiecego –  dla wcześniaków i  niemowląt o małej masie urodzeniowej. 100% częściowo hydrolizowane białko serwatkowe,  wzbogacony w średniołańcuchowe kwasy tłuszczowe oraz żelazo (0,45 mg) i fosfor (11 mg).</t>
  </si>
  <si>
    <t xml:space="preserve">torebki 1 g x 72 </t>
  </si>
  <si>
    <t>18.</t>
  </si>
  <si>
    <t>Wzmacniacz pokarmu kobiecego, zawierający hydrolizat białek znacznego stopnia, składniki mineralne, witaminy, pierwiastki śladowe, stosunek serwatki i kazeiny wynosi 1:1.</t>
  </si>
  <si>
    <t xml:space="preserve">torebki  1 g x 50 </t>
  </si>
  <si>
    <t>19.</t>
  </si>
  <si>
    <t>Żywność specjalnego przeznaczenia medycznego dla niemowląt przedwcześnie urodzonych, wzbogacona w prebiotyki, zawierajace kompozycję oligosacharydów scGOS/IcFOS w stosunku 9:1 oraz trójglicerydy średniołańcuchowe, LCPUFA w połaczeniu z fosfolipidami oraz bezwodny tłuszcz mleczny; DHA 20 mg/100 ml</t>
  </si>
  <si>
    <t>20.</t>
  </si>
  <si>
    <t xml:space="preserve">Żywność specjalnego przeznaczenia medycznego przeznaczona dla niemowląt od urodzenia do postępowania dietetycznego w przypadku alergii pokarmowej na białka mleka krowiego. Źródłem białka jest hydrolizat serwatki o znacznym stopniu hydrolizy, zawiera kompozycję oligosacharydów scGOS/lcFOS w stosunku 9:1 w ilości 0,8 g/100 ml, probiotyk-Bifidobacterium Breve M-16V typ pepti </t>
  </si>
  <si>
    <t>21.</t>
  </si>
  <si>
    <t>Żywność specjalnego przeznaczenia medycznego przeznaczona dla niemowląt powyżej 6.miesiąca życia do postępowania dietetycznego w przypadku alergii pokarmowej na białka mleka krowiego . Źródłem białka jest hydrolizat serwatki o znacznym stopniu hydrolizy, zawiera kompozycję oligosacharydów scGOS/lcFOS w stosunku 9:1 w ilości 0,8 g/100 ml, probiotyk Bifidobacterium Breve M-16V  -typ pepti</t>
  </si>
  <si>
    <t>22.</t>
  </si>
  <si>
    <t>Mleko początkowe w płynie  przeznaczone jest dla noworodków urodzonych o czasie, w przypadku, gdy z ważnych przyczyn matka nie może karmić piersią lub mlekiem własnym. Zawiera niezbędne składniki potrzebne do  rozwoju noworodka i niemowlęcia. Dodatkowo jest wzbogacone w oligosacharydy 5HMO: 2´-fukozylolaktoza, difukozylaktoza, lakto-n-tetraoza, 3'-sialilolaktoza, 6'-sialilolaktoza, dyglicynian żelaza oraz nukleotydy.</t>
  </si>
  <si>
    <t>23.</t>
  </si>
  <si>
    <t>Mleko początkowe dla zdrowych niemowląt od urodzenia zawierające 6 HMO SINERGITY (2'-FL, DFL, LNT, 3'-SL, 6’-SL, 3-FL), olej z Mortierella alpina, olej z mikroalgSchizochytrium, białko GENTLE OPTIPRO</t>
  </si>
  <si>
    <t>24.</t>
  </si>
  <si>
    <t xml:space="preserve">Specjalistyczna mieszanka elementarna (100 % wolnych aminokwasów) w formie proszku, przeznaczona do postępowania dietetycznego u niemowląt i dzieci od urodzenia do 6 miesiąca życia , w rozpoznaniu : ciężkiej alergii na białka mleka krowiego (ABMK), alergii na białko sojowe, w alergiach wielopokarmowych oraz w zaburzeniach trawienia i wchłaniania składników odżywczych. Nie zawiera laktozy i sacharozy. Zawiera średniołańcuchowe kwasy tłuszczowe. Zawiera kwas DHA ,nukleotydy, cholinę oraz inozytol. Źródło węglowodanów stanowi maltodekstryna oraz skrobia kukurydziana. </t>
  </si>
  <si>
    <t>puszka 400 g</t>
  </si>
  <si>
    <t>25.</t>
  </si>
  <si>
    <t>Specjalistyczna mieszanka elementarna (100 % wolnych aminokwasów) w formie proszku, przeznaczona do postępowania dietetycznego u dzieci powyżej 6 miesiąca życia , w rozpoznaniu : ciężkiej alergii na białka mleka krowiego (ABMK), alergii na białko sojowe, w alergiach wielopokarmowych oraz w zaburzeniach trawienia i wchłaniania składników odżywczych. Nie zawiera laktozy i sacharozy. Zawiera średniołańcuchowe kwasy tłuszczowe. Zawiera kwas DHA ,nukleotydy, cholinę oraz inozytol. Źródło węglowodanów stanowi maltodekstryna oraz skrobia kukurydziana.</t>
  </si>
  <si>
    <t>Zamówienie podstawowe  - przenieść kwotę brutto do FORMULARZA OFERTOWEGO OGÓLNEGO - załącznik nr 1 do ZO</t>
  </si>
  <si>
    <t xml:space="preserve">(**) Zamówienie minimalne </t>
  </si>
  <si>
    <t xml:space="preserve">Zamówienie maksymalne (Opcja 120%) </t>
  </si>
  <si>
    <t>…………………………………………………………………………….</t>
  </si>
  <si>
    <t>……………………..…………………………..………………………………………….</t>
  </si>
  <si>
    <t>Data, miejscowość,</t>
  </si>
  <si>
    <t>Podpis(y)*</t>
  </si>
  <si>
    <t>* W przypadku składania oferty pisemnie: &lt;dokument winien zostać podpisany przez osobę/osoby uprawnioną/-ych do reprezentacji Wykonawcy lub Pełnomocnika Wykonawców wspólnie ubiegających się o Zamówienie o ile z treści pełnomocnictwa wynika upoważnienie do złożenia stosowanego oświadczenia&gt;</t>
  </si>
  <si>
    <t xml:space="preserve">*W przypadku składania oferty drogą elektroniczną: &lt;dokument należy sporządzić w formie elektronicznej lub postaci elektronicznej i podpisać odpowiednio kwalifikowanym podpisem elektronicznym podpisem zaufanym lub podpisem osobistym osoby/osób uprawnionej/-ych do reprezentacji Wykonawcy lub Pełnomocnika Wykonawców wspólnie ubiegających się o Zamówienie o ile z treści pełnomocnictwa wynika upoważnienie do złożenia stosowanego oświadczenia &gt; </t>
  </si>
  <si>
    <t>Szczegółowe wymagania Zamawiającego dotyczące terminu ważności</t>
  </si>
  <si>
    <t>Poz. 14, 15, nie dotyczy</t>
  </si>
  <si>
    <t>Poz. 3, 4, 11, 12, 13, 17, 9, 20 – min. 10 miesięcy od daty dostawy do Zamawiającego</t>
  </si>
  <si>
    <t>Poz. 1, 2, 5, 6, 8, 9, 10, 16, 18 – min. 6 miesięcy od daty dostawy do Zamawiającego</t>
  </si>
  <si>
    <t>Poz. 7 – min. 3 miesiące od daty dostawy do Zamawiającego</t>
  </si>
  <si>
    <r>
      <t>(*)</t>
    </r>
    <r>
      <rPr>
        <sz val="12"/>
        <rFont val="Tahoma"/>
        <family val="2"/>
        <charset val="238"/>
      </rPr>
      <t xml:space="preserve"> Podane ilości Towaru są wielkościami orientacyjnymi niezbędnymi do obliczenia wartości Zamówienia (zamówienie podstawowe) przez Wykonawcę i mogą ulec zmianie (tzn. zmniejszeniu lub zwiększeniu) w trakcie trwania Umowy w ramach zamówień zamiennie bilansujących się w ramach wynagrodzenia umownego.</t>
    </r>
  </si>
  <si>
    <r>
      <t>(**)</t>
    </r>
    <r>
      <rPr>
        <sz val="12"/>
        <rFont val="Tahoma"/>
        <family val="2"/>
        <charset val="238"/>
      </rPr>
      <t xml:space="preserve"> Minimalna wartość zamówionego Towaru w ramach Umowy wynosi 70% wartości Towaru obliczonego na podstawie  ilości wskazanych w kolumnie 5.  Zamawiający zastrzega, iż ewentualny zakres realizacji przedmiotu Umowy powyżej Zamówienia minimalnego nie stanowi zobowiązania (w tym finansowego) Zamawiającego zaciąganego w momencie zawarcia Umowy. </t>
    </r>
  </si>
  <si>
    <t>Kompletna dieta wysokoenergetyczna (1,5 kcal/ml), normobiałkowa (15% energii pochodzenia białkowego) przeznaczona do żywienia drogą doustną. Nie zawiera glutenu, klinicznie wolna od laktozy. Osmolarności do 435 mosmol/l, smakowa (smak: wanilia, truskawka, czarna porzeczka, neutralny, cytryna, czekolada*).</t>
  </si>
  <si>
    <t>butelka 200 ml</t>
  </si>
  <si>
    <t>Kompletna dieta wysokoenergetyczna (1,5 kcal/ml), normobiałkowa (15% energii pochodzenia białkowego) przeznaczona do żywienia drogą doustną. Nie zawiera glutenu, klinicznie wolna od laktozy. Osmolarności do 420 mosmol/l, smakowa (smak: wiśnia, karmel, banan).</t>
  </si>
  <si>
    <t>Kompletna dieta wysokoenergetyczna (1,5 kcal/ml), bogatobiałkowa (10g białka/100 ml) przeznaczona do żywienia drogą doustną. Nie zawiera glutenu, klinicznie wolna od laktozy. Osmolarności do 390 mosmol/l, smakowa (smak: wanilia, poziomka, orzech, czekolada*, owoce tropikalne).</t>
  </si>
  <si>
    <t>Kompletna dieta wysokoenergetyczna (1,5 kcal/ml) przeznaczona dla pacjentów z chorobami nowotworowymi, bogatobiałkowa (10g białka/100 ml) o niskiej zawartości węglowodanów (31% energii pochodzenia węglowodanowego) i dużej zawartości błonnika, przeznaczona do żywienia drogą doustną. Z wysoką zawartością ω-3 kwasów tłuszczowych (EPA 0,5g/100ml i DHA (0,21g/100ml), tłuszczy MCT i antyoksydantów, o osmolarności do 435 mosmol/l, o smaku cappuccino, ananas kokos, owoców tropikalnych, czekolady.</t>
  </si>
  <si>
    <t>Kompletna dieta wysokoenergetyczna (1,5 kcal/ml) przeznaczona dla pacjentów chorych na cukrzycę, bogatobiałkowa (7,5g białka/100 ml) o niskiej zawartości węglowodanów (35% energii pochodzenia węglowodanowego) i dużej zawartości błonnika, przeznaczona do żywienia drogą doustną. Nie zawiera glutenu, klinicznie wolna od laktozy. Osmolarności do 360 mosmol/l, smakowa (smak: pralina, owoce leśne, morela-brzoskwinia).</t>
  </si>
  <si>
    <t>Kompletna dieta wysokoenergetyczna (1,3 kcal/ml), o zwiększonej zawartości aminokwasów rozgałęzionych, przeznaczona dla pacjentów z chorobami wątroby. Zawiera błonnik, MCT, substancje słodzące oraz kofeinę (4,0 mg/100 ml). Nie zawiera glutenu, klinicznie wolna od laktozy, niskosodowa,o osmolarności do 460 mosmol/l, o smaku cappucino.</t>
  </si>
  <si>
    <t>Kompletna dieta wysokoenergetyczna (2,0 kcal/ml), o zmniejszonej zawartości białka (6 en%) i elektrolitów, zmodyfikowana pod względem zawartości węglowodanów, przeznaczona do żywienia drogą doustną lub przez zgłębnik pacjentów z przewlekłą chorobą nerek. Zawiera błonnik, skrobię, izomaltulozę oraz EPA i DHA pochodzące z oleju rybnego. Nie zawiera glutenu, klinicznie wolna od laktozy. Osmolarność do 500 mosmol/l, o smaku waniliowym.</t>
  </si>
  <si>
    <t>Niekompletna dieta wysokoenergetyczna (1,5 kcal/ml) w postaci napoju, przeznaczona do żywienia drogą doustną. Niskobialkowa (4g/100 ml), nie zawiera tłuszczu, błonnika oraz glutenu, klinicznie wolna od laktozy. Osmolarność 680 mosmol/l.</t>
  </si>
  <si>
    <t>Kompletna dieta wysokoenergetyczna (1,5 kcal/ml), oparta na peptydach, wysokobiałkowa (zawiera hydrolizat białka serwatki), bogata w MCT, przeznaczona do żywienia drogą doustną. Nie zawiera błonnika, klinicznie wolna od laktozy, bezglutenowa.  O smaku waniliowym.</t>
  </si>
  <si>
    <t>Kompletna dieta wysokoenergetyczna (1,5 kcal/g), wysokobiałkowa (20% energii), o wysokiej zawartości wapnia, w postaci półstałej, przeznaczona do żywienia drogą doustną. Zawiera śladowe ilości błonnika. Nie zawiera glutenu. Smak biszkoptowy lub cytrynowy.</t>
  </si>
  <si>
    <t xml:space="preserve">Kompletna dieta wysokoenergetyczna (1,5 kcal/ml), wysokobiałkowa, o wysokiej zawartości witaminy D, przeznaczona do żywienia drogą doustną. Zawiera 100% białka roślinnego (soja) oraz błonnik. Odpowiednia dla wegan. Nie zawiera białka mleka i laktozy, bezglutenowa. Wegańska Do postępowania dietetycznego w stanie niedożywienia lub zagrożenia niedożywieniem, w szczególności w przypadku zwiększonego zapotrzebowania na energię i białko. </t>
  </si>
  <si>
    <t xml:space="preserve">Niekompletna dieta wysokoenergetyczna (2,4 kcal/ml), wysokobiałkowa (14.4 g/100ml) o wysokiej zawartości witaminy D, przeznaczona do żywienia drogą doustną. Klinicznie wolna od laktozy i bezglutenowa. </t>
  </si>
  <si>
    <t>butelka 125 ml</t>
  </si>
  <si>
    <t xml:space="preserve">(**) Zamówienie minimalne  </t>
  </si>
  <si>
    <t xml:space="preserve">Kompletna dieta przeznacczona do żywienia drogą doustną, wysokoenergetyczna 1,5 kcal/ml, nomobiałkowa, bezresztkowa, zawierająca tłuszcze LCT, MCT, MUFA, wzbogacona w karnitynę, tauryną oraz inozytol, o osmolarności 410 mosm/l. Bezglutenowa, klinicznie wolna od lakotozy. Do postępowania dietetycznego u dzieci w wieku 1-12 lat. </t>
  </si>
  <si>
    <t>Pakiet nr 2 - Preparaty leczenia żywieniowego drogą doustną II</t>
  </si>
  <si>
    <t xml:space="preserve">Dieta wpierajaca gojenie ran i odleżyn, wysokoenergetyczna 1,24kcal/ml, bogatobiałkowa 8,8 g/100ml, zawierająca: argininę1,5g/100ml, osmolarności 500mOsmol/l. Różne smaki. Opakowanie butelka plastikowa. </t>
  </si>
  <si>
    <t>Dieta kompletna, hiperkaloryczna (2,45 kcal/ml), wysokobiałkowa 14,6 g/100ml, źródłem białek są kazeina i serwatka, bezresztkowa, bezglutenowa. Różne smaki. Opakowanie butelka plastikowa.</t>
  </si>
  <si>
    <t>Dieta hiperkaloryczna (2,45 kcal/ml), wysokobiałkowa 14,6 g/100ml, źródłem białek są kazeina i serwatka, zawierająca składnik immunomodulujący (kwasy tłuszczowe omega-3: EPA 880 mg/100ml i DHA 585 mg/100ml) oraz witaminę D 7,85 μg/100ml, bezresztkowa, bezglutenowa. Różne smaki. Opakowanie butelka plastikowa.</t>
  </si>
  <si>
    <r>
      <rPr>
        <sz val="10"/>
        <color indexed="60"/>
        <rFont val="Tahoma"/>
        <family val="2"/>
        <charset val="238"/>
      </rPr>
      <t>(*)</t>
    </r>
    <r>
      <rPr>
        <sz val="10"/>
        <rFont val="Tahoma"/>
        <family val="2"/>
        <charset val="238"/>
      </rPr>
      <t xml:space="preserve"> Podane ilości Towaru są wielkościami orientacyjnymi niezbędnymi do obliczenia wartości Zamówienia (zamówienie podstawowe) przez Wykonawcę i mogą ulec zmianie (tzn. zmniejszeniu lub zwiększeniu) w trakcie trwania Umowy w ramach zamówień zamiennie bilansujących się w ramach wynagrodzenia umownego.</t>
    </r>
  </si>
  <si>
    <r>
      <rPr>
        <sz val="10"/>
        <color indexed="60"/>
        <rFont val="Tahoma"/>
        <family val="2"/>
        <charset val="238"/>
      </rPr>
      <t>(**)</t>
    </r>
    <r>
      <rPr>
        <sz val="10"/>
        <rFont val="Tahoma"/>
        <family val="2"/>
        <charset val="238"/>
      </rPr>
      <t xml:space="preserve"> Minimalna wartość zamówionego Towaru w ramach Umowy wynosi 70% wartości Towaru obliczonego na podstawie  ilości wskazanych w kolumnie 5.  Zamawiający zastrzega, iż ewentualny zakres realizacji przedmiotu Umowy powyżej Zamówienia minimalnego nie stanowi zobowiązania (w tym finansowego) Zamawiającego zaciąganego w momencie zawarcia Umowy. </t>
    </r>
  </si>
  <si>
    <t>…..……………………..………………………………….</t>
  </si>
  <si>
    <t xml:space="preserve">Formularz asortymentowo-cenowym - Szczególowa oferta cenowa - Załącznik nr 1A do ZO - Załącznik nr 1 do Umowy </t>
  </si>
  <si>
    <r>
      <rPr>
        <sz val="12"/>
        <color indexed="60"/>
        <rFont val="Tahoma"/>
        <family val="2"/>
        <charset val="238"/>
      </rPr>
      <t>(*)</t>
    </r>
    <r>
      <rPr>
        <sz val="12"/>
        <rFont val="Tahoma"/>
        <family val="2"/>
        <charset val="238"/>
      </rPr>
      <t xml:space="preserve"> Podane ilości Towaru są wielkościami orientacyjnymi niezbędnymi do obliczenia wartości Zamówienia (zamówienie podstawowe) przez Wykonawcę i mogą ulec zmianie (tzn. zmniejszeniu lub zwiększeniu) w trakcie trwania Umowy w ramach zamówień zamiennie bilansujących się w ramach wynagrodzenia umownego.</t>
    </r>
  </si>
  <si>
    <r>
      <rPr>
        <sz val="12"/>
        <color indexed="60"/>
        <rFont val="Tahoma"/>
        <family val="2"/>
        <charset val="238"/>
      </rPr>
      <t>(**)</t>
    </r>
    <r>
      <rPr>
        <sz val="12"/>
        <rFont val="Tahoma"/>
        <family val="2"/>
        <charset val="238"/>
      </rPr>
      <t xml:space="preserve"> Minimalna wartość zamówionego Towaru w ramach Umowy wynosi 70% wartości Towaru obliczonego na podstawie  ilości wskazanych w kolumnie 5.  Zamawiający zastrzega, iż ewentualny zakres realizacji przedmiotu Umowy powyżej Zamówienia minimalnego nie stanowi zobowiązania (w tym finansowego) Zamawiającego zaciąganego w momencie zawarcia Umowy. </t>
    </r>
  </si>
  <si>
    <t>Pakiet nr 3 - Preparaty leczenia żywieniowego drogą doustną III</t>
  </si>
  <si>
    <t>kartonik 237 ml</t>
  </si>
  <si>
    <t>Dieta kompletna pod względem odżywczym, wysokoenergetyczna (1,6 kcal/ml), wysokobiałkowa (18 g/200 ml, 23% energii z białka), z dodatkiem błonnika (5,0 g/200 ml), niski indeks glikemiczny (IG = 30). Białko: białka mleka (kazeina, białko serwatkowe). Tłuszcz: olej rzepakowy. Węglowodany: skrobia (z tapioki), izomaltuloza. Błonnik: rozpuszczalny 100%: częściowo hydrolizowana guma guar, guma akacjowa, fruktooligosacharydy, inulina. Odpowiedni tylko dla dorosłych. Osmolarność 300mOsm/l. Płyn 4x200ml. Smak: waniliowy, truskawkowy.</t>
  </si>
  <si>
    <t>Dieta kompletna pod względem odżywczym, wysokoenergetyczna (1,44 kcal/ml), wysokobiałkowa (18 g/237 ml, 21% energii z białka), immunożywienie - zawiera: kwasy tłuszczowe omega-3, argininę, nukleotydy, z dodatkiem błonnika (3,3 g/237 ml). Białko: białka mleka (kazeina, białko serwatkowe) i wolna L-arginina. Tłuszcz: olej rybi, trójglicerydy średniołańcuchowe (MCT), olej kukurydziany. Zawiera EPA (0,36 g/100 ml) i DHA (0,17 g/100 ml). Węglowodany: sacharoza, maltodekstryna. Błonnik: częściowo hydrolizowana guma guar. Odpowiedni tylko dla dorosłych.
Osmolarność 680mOsm/l. Płyn, 3 kartoniki x 237ml. Smak: waniliowy, owoców tropikalnych.</t>
  </si>
  <si>
    <t>saszetka  5 g</t>
  </si>
  <si>
    <t>Dieta cząstkowa, preparat aminokwasowy L-glutaminy w proszku. Białko: Lglutamina. Odpowiedni dla dzieci powyżej 3. roku życia.  Smak: neutralny.</t>
  </si>
  <si>
    <t>Dieta kompletna pod względem odżywczym, wysokoenergetyczna (2 kcal/ml), normobiałkowa (18 g/200 ml, 18% energii z białka), z dodatkiem błonnika (5 g/200 ml). Białko: białka mleka (kazeina, białko serwatkowe). Tłuszcz: olej rzepakowy. Węglowodany: syrop glukozowy i sacharoza. Błonnik: GOS (galaktooligosacharydy) i FOS (fruktooligosacharydy). Odpowiedni powyżej 3. roku życia. Osmolarność 520 mOsm/l.  Smak: owoce leśne, kawowy.</t>
  </si>
  <si>
    <t>Doustna dieta wysokobiałkowa, wysokoenergetyczna, bezresztkowa, zawartość energii 281 kcal/125 ml, zawartość białka 20 g/125 ml (28% energii,
koncentrat białka serwatkowego, białka mleka), o niskim indeksie glikemicznym (Low GI, &lt;55), zawartość cukru 11g/125 ml, tłuszcz: olej rzepakowy, osmolarność 730 mOsm/l do postępowania dietetycznego w stanach niedożywienia lub ryzyka niedożywienia. Smaki: waniliowy, truskawkowy.</t>
  </si>
  <si>
    <t>Szczegółowy opis przedmiotu zamówienia - wymagania jakościowe odnoszące się do co najmniej głównych elementów składających się na przedmiot zamówienia</t>
  </si>
  <si>
    <t xml:space="preserve">Żywność specjalnego przeznaczenia medycznego w proszku do sporządzania roztworu doustnego, wysokobiałkowa (ok. 20 g białka/porcję), przeznaczona do postępowania dietetycznego u pacjentów z odleżynami i trudno gojącymi się ranami oraz w okresie rekonwalescencji po zabiegach chirurgicznych i chorobach przewlekłych. Preparat zawierający peptydy kolagenowe, L-argininę, L-cytrulinę, L-cysteinę oraz składniki wspomagające gojenie ran (witamina A, witamina C, witaminy z grupy B, cynk, jod). Wartość energetyczna ok. 400 kcal/100 g. Postać: proszek do rozpuszczania w wodzie. </t>
  </si>
  <si>
    <t xml:space="preserve">Żywność specjalnego przeznaczenia medycznego w proszku, przeznaczona do postępowania dietetycznego w hipoproteinemii oraz u pacjentów z niedoborem białka. Preparat oparty w 100% na koncentracie białka serwatkowego, zawierający ok. 78 g białka/100 g produktu, o neutralnym smaku umożliwiającym dodawanie do potraw i napojów. Produkt przeznaczony dla dorosłych i dzieci powyżej 3. roku życia, stosowany pod nadzorem lekarza, nieprzeznaczony do stosowania pozajelitowego ani jako jedyne źródło pożywienia. </t>
  </si>
  <si>
    <t>Żywność specjalnego przeznaczenia medycznego do postępowania dietetycznego w zaburzeniach połykania. Produkt służy do zagęszczania pokarmów płynnych oraz napojów.  skład: maltodekstryna, guma ksantanowa, guma guar.</t>
  </si>
  <si>
    <t>Pakiet nr 4- Preparaty leczenia żywieniowego drogą doustną IV</t>
  </si>
  <si>
    <t>Pakiet nr 5- Preparaty leczenia żywieniowego drogą doustną V</t>
  </si>
  <si>
    <t>Żywność specjalnego przeznaczenia medycznego w formie proszku. Dieta wysokobiałkowa, wysokoenergetyczna, wysokobłonnikowa. Do postępowania dietetycznego u osób niedożywionych lub zagrożonych niedożywieniem związanym z chorobą, w szczególności dla pacjentów z cukrzycą i hiperglikemią: w stanach ze zwiększonym zapotrzebowaniem na białko, u pacjentów z cukrzycą i zaburzeniami metabolizmu glukozy, w chorobie nowotworowej, w czasie prehabilitacji, w czasie rehabilitacji i rekonwalescencji. Źródłem węglowodanów są maltodekstryny kukurydziane. Źródłem tłuszczów są oleje roślinne LCT/MCT. Produkt bezglutenowy. Klinicznie wolny od laktozy. Osmolarność 330 mOsm/l.</t>
  </si>
  <si>
    <t>Pakiet nr 6 - Mleko dla niemowląt, butelki, smoczki</t>
  </si>
  <si>
    <t>Pakiet nr 1- Preparaty leczenia żywieniowego drogą doustną I</t>
  </si>
  <si>
    <t>worek 700 g</t>
  </si>
  <si>
    <t>baton 60 g</t>
  </si>
  <si>
    <t xml:space="preserve">Baton dedykowany pacjentom niedożywionym z cukrzycą. Produkt bogaty w białko, wysokoenergetyczny, wysokobłonnikowy, zawiera leucynę.  Do postępowania dietetycznego u osób niedożywionych lub zagrożonych niedożywieniem związanym z chorobą, w szczególności dla pacjentów z cukrzycą i hiperglikemią w niedożywieniu lub ryzyku jego wystąpienia związanym z choroba (m.in. nowotworowa, rozległymi oparzeniami, anoreksja); w okresach rehabilitacji i rekonwalescencji. Produkt gotowy do spożycia. </t>
  </si>
  <si>
    <t>opakowanie 125 g</t>
  </si>
  <si>
    <t xml:space="preserve">saszetka 100 g </t>
  </si>
  <si>
    <t>szaszetka 25 g</t>
  </si>
  <si>
    <t>opakowanie 260 g</t>
  </si>
  <si>
    <t>opakowanie 175 g</t>
  </si>
  <si>
    <t xml:space="preserve">szaszetka 65 g </t>
  </si>
  <si>
    <r>
      <t xml:space="preserve">Dieta kompletna pod względem odżywczym, w proszku, wysokoenergetyczna, wysokobiałkowa, bezresztkowa, do podaży doustnej. Trzy źródła białka o różnej kinetyce wchłaniania: </t>
    </r>
    <r>
      <rPr>
        <b/>
        <sz val="12"/>
        <color theme="1"/>
        <rFont val="Tahoma"/>
        <family val="2"/>
        <charset val="238"/>
      </rPr>
      <t>izolat białek serwatkowych</t>
    </r>
    <r>
      <rPr>
        <sz val="12"/>
        <color theme="1"/>
        <rFont val="Tahoma"/>
        <family val="2"/>
        <charset val="238"/>
      </rPr>
      <t xml:space="preserve">, </t>
    </r>
    <r>
      <rPr>
        <b/>
        <sz val="12"/>
        <color theme="1"/>
        <rFont val="Tahoma"/>
        <family val="2"/>
        <charset val="238"/>
      </rPr>
      <t>koncentrat białek serwatkowych</t>
    </r>
    <r>
      <rPr>
        <sz val="12"/>
        <color theme="1"/>
        <rFont val="Tahoma"/>
        <family val="2"/>
        <charset val="238"/>
      </rPr>
      <t xml:space="preserve"> i </t>
    </r>
    <r>
      <rPr>
        <b/>
        <sz val="12"/>
        <color theme="1"/>
        <rFont val="Tahoma"/>
        <family val="2"/>
        <charset val="238"/>
      </rPr>
      <t>kazeinian wapnia</t>
    </r>
    <r>
      <rPr>
        <sz val="12"/>
        <color theme="1"/>
        <rFont val="Tahoma"/>
        <family val="2"/>
        <charset val="238"/>
      </rPr>
      <t xml:space="preserve">. Źródłem węglowodanów są maltodekstryny kukurydziane. Źródłem tłuszczów są oleje roślinne LCT/MCT. </t>
    </r>
    <r>
      <rPr>
        <b/>
        <sz val="12"/>
        <color theme="1"/>
        <rFont val="Tahoma"/>
        <family val="2"/>
        <charset val="238"/>
      </rPr>
      <t>Produkt bezglutenowy.</t>
    </r>
    <r>
      <rPr>
        <sz val="12"/>
        <color theme="1"/>
        <rFont val="Tahoma"/>
        <family val="2"/>
        <charset val="238"/>
      </rPr>
      <t xml:space="preserve"> </t>
    </r>
    <r>
      <rPr>
        <b/>
        <sz val="12"/>
        <color theme="1"/>
        <rFont val="Tahoma"/>
        <family val="2"/>
        <charset val="238"/>
      </rPr>
      <t>Klinicznie wolny od laktozy.</t>
    </r>
    <r>
      <rPr>
        <sz val="12"/>
        <color theme="1"/>
        <rFont val="Tahoma"/>
        <family val="2"/>
        <charset val="238"/>
      </rPr>
      <t xml:space="preserve"> Duże opakowanie ekonomiczne, typu worek otwórz – zamknij, 3000 kcal w opakowaniu z miarką. </t>
    </r>
    <r>
      <rPr>
        <b/>
        <sz val="12"/>
        <color theme="1"/>
        <rFont val="Tahoma"/>
        <family val="2"/>
        <charset val="238"/>
      </rPr>
      <t>Osmolarność 290 mOsm/l.</t>
    </r>
    <r>
      <rPr>
        <sz val="12"/>
        <color theme="1"/>
        <rFont val="Tahoma"/>
        <family val="2"/>
        <charset val="238"/>
      </rPr>
      <t xml:space="preserve"> </t>
    </r>
  </si>
  <si>
    <t>Znak postępowania DZ-271-2-7/ZO/2026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</si>
</sst>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([$€-2]\ * #,##0.00_);_([$€-2]\ * \(#,##0.00\);_([$€-2]\ * &quot;-&quot;??_);_(@_)"/>
    <numFmt numFmtId="165" formatCode="_-* #,##0.00\ [$zł-415]_-;\-* #,##0.00\ [$zł-415]_-;_-* &quot;-&quot;??\ [$zł-415]_-;_-@_-"/>
    <numFmt numFmtId="166" formatCode="#,##0.00\ &quot;zł&quot;"/>
    <numFmt numFmtId="167" formatCode="_-* #,##0.00\ _z_ł_-;\-* #,##0.00\ _z_ł_-;_-* &quot;-&quot;??\ _z_ł_-;_-@_-"/>
    <numFmt numFmtId="168" formatCode="#,##0.00&quot; zł&quot;"/>
    <numFmt numFmtId="169" formatCode="\ * #,##0.00,&quot;zł &quot;;\-* #,##0.00,&quot;zł &quot;;\ * \-#&quot; zł &quot;;\ @\ "/>
  </numFmts>
  <fonts count="41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.5"/>
      <name val="Tahoma"/>
      <family val="2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12"/>
      <color rgb="FF000000"/>
      <name val="Tahoma"/>
      <family val="2"/>
      <charset val="238"/>
    </font>
    <font>
      <b/>
      <i/>
      <sz val="10"/>
      <name val="Tahoma"/>
      <family val="2"/>
      <charset val="238"/>
    </font>
    <font>
      <b/>
      <sz val="10"/>
      <name val="Tahoma"/>
      <family val="2"/>
      <charset val="238"/>
    </font>
    <font>
      <sz val="10"/>
      <color rgb="FF000000"/>
      <name val="Tahoma"/>
      <family val="2"/>
      <charset val="238"/>
    </font>
    <font>
      <sz val="10"/>
      <name val="Tahoma"/>
      <family val="2"/>
      <charset val="238"/>
    </font>
    <font>
      <i/>
      <sz val="10"/>
      <color rgb="FF1F4E79"/>
      <name val="Tahoma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b/>
      <i/>
      <sz val="12"/>
      <name val="Tahoma"/>
      <family val="2"/>
      <charset val="238"/>
    </font>
    <font>
      <sz val="12"/>
      <color rgb="FF000000"/>
      <name val="Tahoma"/>
      <family val="2"/>
      <charset val="238"/>
    </font>
    <font>
      <sz val="12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993300"/>
      <name val="Tahoma"/>
      <family val="2"/>
      <charset val="238"/>
    </font>
    <font>
      <i/>
      <sz val="12"/>
      <color rgb="FF1F4E79"/>
      <name val="Tahoma"/>
      <family val="2"/>
      <charset val="238"/>
    </font>
    <font>
      <sz val="12"/>
      <color theme="1"/>
      <name val="Czcionka tekstu podstawowego"/>
      <family val="2"/>
      <charset val="238"/>
    </font>
    <font>
      <sz val="12"/>
      <color rgb="FFFF0000"/>
      <name val="Tahoma"/>
      <family val="2"/>
      <charset val="238"/>
    </font>
    <font>
      <sz val="10.5"/>
      <name val="Tahoma"/>
      <family val="2"/>
      <charset val="238"/>
    </font>
    <font>
      <sz val="10.5"/>
      <color theme="1"/>
      <name val="Tahoma"/>
      <family val="2"/>
      <charset val="238"/>
    </font>
    <font>
      <sz val="10.5"/>
      <color rgb="FF000000"/>
      <name val="Tahoma"/>
      <family val="2"/>
      <charset val="238"/>
    </font>
    <font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10"/>
      <name val="Arial"/>
      <family val="2"/>
    </font>
    <font>
      <sz val="10"/>
      <color theme="1"/>
      <name val="Tahoma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color theme="1"/>
      <name val="RotisSansSerif"/>
      <family val="2"/>
      <charset val="238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indexed="60"/>
      <name val="Tahoma"/>
      <family val="2"/>
      <charset val="238"/>
    </font>
    <font>
      <sz val="12"/>
      <color theme="1"/>
      <name val="Tahoma"/>
      <family val="2"/>
      <charset val="238"/>
    </font>
    <font>
      <sz val="12"/>
      <color indexed="60"/>
      <name val="Tahoma"/>
      <family val="2"/>
      <charset val="238"/>
    </font>
    <font>
      <b/>
      <sz val="12"/>
      <color theme="1"/>
      <name val="Tahoma"/>
      <family val="2"/>
      <charset val="238"/>
    </font>
    <font>
      <b/>
      <i/>
      <sz val="10.5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25">
    <xf numFmtId="0" fontId="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44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44" fontId="2" fillId="0" borderId="0" applyFont="0" applyFill="0" applyBorder="0" applyAlignment="0" applyProtection="0"/>
    <xf numFmtId="0" fontId="29" fillId="0" borderId="0"/>
    <xf numFmtId="0" fontId="1" fillId="0" borderId="0"/>
    <xf numFmtId="44" fontId="29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" fillId="0" borderId="0"/>
    <xf numFmtId="0" fontId="31" fillId="0" borderId="0"/>
    <xf numFmtId="0" fontId="3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2" fillId="0" borderId="0" applyFill="0" applyProtection="0"/>
    <xf numFmtId="0" fontId="6" fillId="0" borderId="0"/>
    <xf numFmtId="44" fontId="6" fillId="0" borderId="0" applyFont="0" applyFill="0" applyBorder="0" applyAlignment="0" applyProtection="0"/>
    <xf numFmtId="0" fontId="32" fillId="0" borderId="0" applyFill="0" applyProtection="0"/>
    <xf numFmtId="44" fontId="3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1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4" fillId="0" borderId="0"/>
    <xf numFmtId="168" fontId="35" fillId="0" borderId="0" applyBorder="0" applyProtection="0"/>
    <xf numFmtId="169" fontId="34" fillId="0" borderId="0" applyBorder="0" applyProtection="0"/>
    <xf numFmtId="9" fontId="34" fillId="0" borderId="0" applyBorder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89">
    <xf numFmtId="0" fontId="0" fillId="0" borderId="0" xfId="0"/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44" fontId="0" fillId="0" borderId="1" xfId="2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5" fillId="0" borderId="0" xfId="0" applyFont="1"/>
    <xf numFmtId="0" fontId="16" fillId="3" borderId="1" xfId="6" applyFont="1" applyFill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/>
    </xf>
    <xf numFmtId="0" fontId="17" fillId="4" borderId="1" xfId="6" applyFont="1" applyFill="1" applyBorder="1" applyAlignment="1">
      <alignment horizontal="left" vertical="center" wrapText="1"/>
    </xf>
    <xf numFmtId="0" fontId="18" fillId="0" borderId="1" xfId="6" applyFont="1" applyBorder="1" applyAlignment="1">
      <alignment horizontal="center" vertical="center" wrapText="1"/>
    </xf>
    <xf numFmtId="0" fontId="7" fillId="2" borderId="1" xfId="6" applyFont="1" applyFill="1" applyBorder="1" applyAlignment="1">
      <alignment horizontal="center" vertical="center" wrapText="1"/>
    </xf>
    <xf numFmtId="0" fontId="18" fillId="0" borderId="1" xfId="6" applyFont="1" applyBorder="1" applyAlignment="1">
      <alignment horizontal="center" vertical="center"/>
    </xf>
    <xf numFmtId="49" fontId="18" fillId="0" borderId="1" xfId="6" applyNumberFormat="1" applyFont="1" applyBorder="1" applyAlignment="1">
      <alignment horizontal="center" vertical="center" wrapText="1"/>
    </xf>
    <xf numFmtId="8" fontId="18" fillId="0" borderId="1" xfId="6" applyNumberFormat="1" applyFont="1" applyBorder="1" applyAlignment="1">
      <alignment vertical="center" wrapText="1"/>
    </xf>
    <xf numFmtId="9" fontId="18" fillId="0" borderId="1" xfId="6" applyNumberFormat="1" applyFont="1" applyBorder="1" applyAlignment="1">
      <alignment horizontal="center" vertical="center" wrapText="1"/>
    </xf>
    <xf numFmtId="44" fontId="18" fillId="0" borderId="1" xfId="7" applyFont="1" applyBorder="1" applyAlignment="1">
      <alignment vertical="center"/>
    </xf>
    <xf numFmtId="44" fontId="18" fillId="0" borderId="1" xfId="7" applyFont="1" applyBorder="1" applyAlignment="1">
      <alignment vertical="center" wrapText="1"/>
    </xf>
    <xf numFmtId="0" fontId="17" fillId="0" borderId="1" xfId="6" applyFont="1" applyBorder="1" applyAlignment="1">
      <alignment vertical="center" wrapText="1"/>
    </xf>
    <xf numFmtId="0" fontId="17" fillId="0" borderId="0" xfId="6" applyFont="1" applyAlignment="1">
      <alignment horizontal="center" vertical="center" wrapText="1"/>
    </xf>
    <xf numFmtId="0" fontId="7" fillId="4" borderId="1" xfId="6" applyFont="1" applyFill="1" applyBorder="1" applyAlignment="1">
      <alignment horizontal="center" vertical="center"/>
    </xf>
    <xf numFmtId="0" fontId="18" fillId="4" borderId="1" xfId="6" applyFont="1" applyFill="1" applyBorder="1" applyAlignment="1">
      <alignment horizontal="center" vertical="center" wrapText="1"/>
    </xf>
    <xf numFmtId="0" fontId="18" fillId="4" borderId="1" xfId="6" applyFont="1" applyFill="1" applyBorder="1" applyAlignment="1">
      <alignment horizontal="center" vertical="center"/>
    </xf>
    <xf numFmtId="49" fontId="18" fillId="0" borderId="1" xfId="6" applyNumberFormat="1" applyFont="1" applyBorder="1" applyAlignment="1">
      <alignment horizontal="center" vertical="center"/>
    </xf>
    <xf numFmtId="49" fontId="18" fillId="4" borderId="1" xfId="6" applyNumberFormat="1" applyFont="1" applyFill="1" applyBorder="1" applyAlignment="1">
      <alignment horizontal="center" vertical="center" wrapText="1"/>
    </xf>
    <xf numFmtId="0" fontId="17" fillId="0" borderId="1" xfId="6" applyFont="1" applyBorder="1" applyAlignment="1">
      <alignment horizontal="left" vertical="center" wrapText="1"/>
    </xf>
    <xf numFmtId="0" fontId="7" fillId="4" borderId="7" xfId="6" applyFont="1" applyFill="1" applyBorder="1" applyAlignment="1">
      <alignment horizontal="center" vertical="center"/>
    </xf>
    <xf numFmtId="0" fontId="17" fillId="4" borderId="0" xfId="6" applyFont="1" applyFill="1" applyAlignment="1">
      <alignment horizontal="left" vertical="center" wrapText="1"/>
    </xf>
    <xf numFmtId="0" fontId="18" fillId="0" borderId="7" xfId="6" applyFont="1" applyBorder="1" applyAlignment="1">
      <alignment horizontal="center" vertical="center" wrapText="1"/>
    </xf>
    <xf numFmtId="0" fontId="18" fillId="0" borderId="7" xfId="6" applyFont="1" applyBorder="1" applyAlignment="1">
      <alignment horizontal="center" vertical="center"/>
    </xf>
    <xf numFmtId="49" fontId="18" fillId="0" borderId="7" xfId="6" applyNumberFormat="1" applyFont="1" applyBorder="1" applyAlignment="1">
      <alignment horizontal="center" vertical="center" wrapText="1"/>
    </xf>
    <xf numFmtId="8" fontId="18" fillId="0" borderId="7" xfId="6" applyNumberFormat="1" applyFont="1" applyBorder="1" applyAlignment="1">
      <alignment vertical="center" wrapText="1"/>
    </xf>
    <xf numFmtId="9" fontId="18" fillId="0" borderId="7" xfId="6" applyNumberFormat="1" applyFont="1" applyBorder="1" applyAlignment="1">
      <alignment horizontal="center" vertical="center" wrapText="1"/>
    </xf>
    <xf numFmtId="44" fontId="7" fillId="3" borderId="1" xfId="7" applyFont="1" applyFill="1" applyBorder="1" applyAlignment="1">
      <alignment vertical="center" wrapText="1"/>
    </xf>
    <xf numFmtId="44" fontId="7" fillId="3" borderId="8" xfId="7" applyFont="1" applyFill="1" applyBorder="1" applyAlignment="1">
      <alignment vertical="center" wrapText="1"/>
    </xf>
    <xf numFmtId="44" fontId="18" fillId="3" borderId="1" xfId="7" applyFont="1" applyFill="1" applyBorder="1" applyAlignment="1">
      <alignment vertical="center" wrapText="1"/>
    </xf>
    <xf numFmtId="0" fontId="22" fillId="0" borderId="0" xfId="0" applyFont="1"/>
    <xf numFmtId="0" fontId="23" fillId="0" borderId="1" xfId="6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3" fontId="24" fillId="0" borderId="1" xfId="0" applyNumberFormat="1" applyFont="1" applyBorder="1" applyAlignment="1">
      <alignment horizontal="center" vertical="center" wrapText="1"/>
    </xf>
    <xf numFmtId="0" fontId="25" fillId="5" borderId="1" xfId="6" applyFont="1" applyFill="1" applyBorder="1" applyAlignment="1">
      <alignment horizontal="center" vertical="center"/>
    </xf>
    <xf numFmtId="3" fontId="25" fillId="5" borderId="1" xfId="6" applyNumberFormat="1" applyFont="1" applyFill="1" applyBorder="1" applyAlignment="1">
      <alignment horizontal="center" vertical="center"/>
    </xf>
    <xf numFmtId="0" fontId="24" fillId="0" borderId="1" xfId="6" applyFont="1" applyBorder="1" applyAlignment="1">
      <alignment horizontal="center" vertical="center" wrapText="1"/>
    </xf>
    <xf numFmtId="44" fontId="24" fillId="0" borderId="1" xfId="7" applyFont="1" applyFill="1" applyBorder="1" applyAlignment="1">
      <alignment horizontal="center" vertical="center" wrapText="1"/>
    </xf>
    <xf numFmtId="9" fontId="24" fillId="5" borderId="1" xfId="8" applyFont="1" applyFill="1" applyBorder="1" applyAlignment="1">
      <alignment horizontal="center" vertical="center"/>
    </xf>
    <xf numFmtId="44" fontId="24" fillId="0" borderId="1" xfId="7" applyFont="1" applyFill="1" applyBorder="1" applyAlignment="1">
      <alignment horizontal="center" vertical="center"/>
    </xf>
    <xf numFmtId="0" fontId="24" fillId="0" borderId="1" xfId="6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24" fillId="0" borderId="1" xfId="5" applyFont="1" applyBorder="1" applyAlignment="1">
      <alignment horizontal="center" vertical="center" wrapText="1"/>
    </xf>
    <xf numFmtId="0" fontId="24" fillId="5" borderId="1" xfId="5" applyFont="1" applyFill="1" applyBorder="1" applyAlignment="1">
      <alignment horizontal="center" vertical="center" wrapText="1"/>
    </xf>
    <xf numFmtId="44" fontId="5" fillId="2" borderId="1" xfId="2" applyFont="1" applyFill="1" applyBorder="1" applyAlignment="1">
      <alignment horizontal="center" vertical="center" wrapText="1"/>
    </xf>
    <xf numFmtId="44" fontId="5" fillId="2" borderId="2" xfId="0" applyNumberFormat="1" applyFont="1" applyFill="1" applyBorder="1" applyAlignment="1">
      <alignment vertical="center" wrapText="1"/>
    </xf>
    <xf numFmtId="0" fontId="27" fillId="0" borderId="0" xfId="0" applyFont="1"/>
    <xf numFmtId="44" fontId="24" fillId="2" borderId="10" xfId="2" applyFont="1" applyFill="1" applyBorder="1" applyAlignment="1">
      <alignment vertical="center" wrapText="1"/>
    </xf>
    <xf numFmtId="44" fontId="24" fillId="2" borderId="11" xfId="2" applyFont="1" applyFill="1" applyBorder="1" applyAlignment="1">
      <alignment vertic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44" fontId="24" fillId="0" borderId="1" xfId="10" applyFont="1" applyFill="1" applyBorder="1" applyAlignment="1">
      <alignment horizontal="center" vertical="center" wrapText="1"/>
    </xf>
    <xf numFmtId="0" fontId="7" fillId="0" borderId="2" xfId="6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4" fontId="10" fillId="2" borderId="1" xfId="2" applyFont="1" applyFill="1" applyBorder="1" applyAlignment="1">
      <alignment horizontal="center" vertical="center" wrapText="1"/>
    </xf>
    <xf numFmtId="166" fontId="10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7" fillId="0" borderId="1" xfId="6" applyFont="1" applyBorder="1" applyAlignment="1">
      <alignment horizontal="left" vertical="center" wrapText="1"/>
    </xf>
    <xf numFmtId="44" fontId="12" fillId="0" borderId="1" xfId="7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18" fillId="0" borderId="1" xfId="6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30" fillId="0" borderId="1" xfId="122" applyFont="1" applyBorder="1" applyAlignment="1">
      <alignment horizontal="left" vertical="center" wrapText="1"/>
    </xf>
    <xf numFmtId="3" fontId="18" fillId="0" borderId="1" xfId="9" applyNumberFormat="1" applyFont="1" applyBorder="1" applyAlignment="1">
      <alignment horizontal="center" vertical="center"/>
    </xf>
    <xf numFmtId="0" fontId="18" fillId="0" borderId="1" xfId="122" applyFont="1" applyBorder="1" applyAlignment="1">
      <alignment horizontal="left" vertical="center" wrapText="1"/>
    </xf>
    <xf numFmtId="44" fontId="12" fillId="0" borderId="1" xfId="7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44" fontId="10" fillId="2" borderId="2" xfId="0" applyNumberFormat="1" applyFont="1" applyFill="1" applyBorder="1" applyAlignment="1">
      <alignment vertical="center" wrapText="1"/>
    </xf>
    <xf numFmtId="0" fontId="18" fillId="5" borderId="1" xfId="6" applyFont="1" applyFill="1" applyBorder="1" applyAlignment="1">
      <alignment horizontal="center" vertical="center" wrapText="1"/>
    </xf>
    <xf numFmtId="44" fontId="10" fillId="2" borderId="10" xfId="2" applyFont="1" applyFill="1" applyBorder="1" applyAlignment="1">
      <alignment vertical="center" wrapText="1"/>
    </xf>
    <xf numFmtId="9" fontId="18" fillId="0" borderId="1" xfId="8" applyFont="1" applyFill="1" applyBorder="1" applyAlignment="1">
      <alignment horizontal="center" vertical="center"/>
    </xf>
    <xf numFmtId="1" fontId="12" fillId="0" borderId="1" xfId="7" applyNumberFormat="1" applyFont="1" applyFill="1" applyBorder="1" applyAlignment="1">
      <alignment horizontal="center" vertical="center" wrapText="1"/>
    </xf>
    <xf numFmtId="3" fontId="18" fillId="0" borderId="1" xfId="9" applyNumberFormat="1" applyFont="1" applyBorder="1" applyAlignment="1">
      <alignment horizontal="center" vertical="center" wrapText="1"/>
    </xf>
    <xf numFmtId="0" fontId="18" fillId="0" borderId="1" xfId="9" applyFont="1" applyBorder="1" applyAlignment="1">
      <alignment horizontal="center" vertical="center"/>
    </xf>
    <xf numFmtId="44" fontId="10" fillId="2" borderId="11" xfId="2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center" vertical="center" wrapText="1"/>
    </xf>
    <xf numFmtId="1" fontId="18" fillId="0" borderId="1" xfId="14" applyNumberFormat="1" applyFont="1" applyFill="1" applyBorder="1" applyAlignment="1">
      <alignment horizontal="center" vertical="center" wrapText="1"/>
    </xf>
    <xf numFmtId="44" fontId="18" fillId="0" borderId="1" xfId="14" applyFont="1" applyFill="1" applyBorder="1" applyAlignment="1">
      <alignment horizontal="center" vertical="center"/>
    </xf>
    <xf numFmtId="0" fontId="10" fillId="2" borderId="7" xfId="4" applyFont="1" applyFill="1" applyBorder="1" applyAlignment="1">
      <alignment horizontal="center" vertical="center" wrapText="1"/>
    </xf>
    <xf numFmtId="44" fontId="24" fillId="0" borderId="1" xfId="2" applyFont="1" applyFill="1" applyBorder="1" applyAlignment="1">
      <alignment horizontal="center" vertical="center"/>
    </xf>
    <xf numFmtId="44" fontId="24" fillId="0" borderId="1" xfId="14" applyFont="1" applyFill="1" applyBorder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center" wrapText="1"/>
    </xf>
    <xf numFmtId="44" fontId="7" fillId="2" borderId="1" xfId="7" applyFont="1" applyFill="1" applyBorder="1" applyAlignment="1">
      <alignment horizontal="center" vertical="center" wrapText="1"/>
    </xf>
    <xf numFmtId="44" fontId="7" fillId="2" borderId="10" xfId="7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44" fontId="18" fillId="0" borderId="1" xfId="14" applyFont="1" applyFill="1" applyBorder="1" applyAlignment="1">
      <alignment horizontal="center" vertical="center" wrapText="1"/>
    </xf>
    <xf numFmtId="0" fontId="16" fillId="2" borderId="1" xfId="5" applyFont="1" applyFill="1" applyBorder="1" applyAlignment="1">
      <alignment horizontal="center" vertical="center" wrapText="1"/>
    </xf>
    <xf numFmtId="0" fontId="12" fillId="0" borderId="1" xfId="9" applyFont="1" applyBorder="1" applyAlignment="1">
      <alignment horizontal="center" vertical="center"/>
    </xf>
    <xf numFmtId="3" fontId="12" fillId="0" borderId="1" xfId="9" applyNumberFormat="1" applyFont="1" applyBorder="1" applyAlignment="1">
      <alignment horizontal="center" vertical="center"/>
    </xf>
    <xf numFmtId="9" fontId="12" fillId="0" borderId="1" xfId="8" applyFont="1" applyFill="1" applyBorder="1" applyAlignment="1">
      <alignment horizontal="center" vertical="center"/>
    </xf>
    <xf numFmtId="0" fontId="12" fillId="0" borderId="1" xfId="122" applyFont="1" applyBorder="1" applyAlignment="1">
      <alignment horizontal="left" vertical="center" wrapText="1"/>
    </xf>
    <xf numFmtId="166" fontId="7" fillId="2" borderId="1" xfId="6" applyNumberFormat="1" applyFont="1" applyFill="1" applyBorder="1" applyAlignment="1">
      <alignment horizontal="center" vertical="center" wrapText="1"/>
    </xf>
    <xf numFmtId="0" fontId="9" fillId="2" borderId="7" xfId="5" applyFont="1" applyFill="1" applyBorder="1" applyAlignment="1">
      <alignment horizontal="center" vertical="center" wrapText="1"/>
    </xf>
    <xf numFmtId="0" fontId="9" fillId="2" borderId="1" xfId="5" applyFont="1" applyFill="1" applyBorder="1" applyAlignment="1">
      <alignment horizontal="center" vertical="center" wrapText="1"/>
    </xf>
    <xf numFmtId="0" fontId="9" fillId="2" borderId="2" xfId="5" applyFont="1" applyFill="1" applyBorder="1" applyAlignment="1">
      <alignment horizontal="center" vertical="center" wrapText="1"/>
    </xf>
    <xf numFmtId="3" fontId="12" fillId="0" borderId="1" xfId="9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12" fillId="0" borderId="1" xfId="5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10" fillId="2" borderId="1" xfId="4" applyFont="1" applyFill="1" applyBorder="1" applyAlignment="1">
      <alignment horizontal="center" vertical="center" wrapText="1"/>
    </xf>
    <xf numFmtId="9" fontId="12" fillId="0" borderId="1" xfId="3" applyFont="1" applyFill="1" applyBorder="1" applyAlignment="1">
      <alignment horizontal="center" vertical="center" wrapText="1"/>
    </xf>
    <xf numFmtId="44" fontId="10" fillId="2" borderId="1" xfId="0" applyNumberFormat="1" applyFont="1" applyFill="1" applyBorder="1" applyAlignment="1">
      <alignment vertical="center" wrapText="1"/>
    </xf>
    <xf numFmtId="44" fontId="10" fillId="2" borderId="1" xfId="2" applyFont="1" applyFill="1" applyBorder="1" applyAlignment="1">
      <alignment vertical="center" wrapText="1"/>
    </xf>
    <xf numFmtId="44" fontId="12" fillId="0" borderId="1" xfId="2" applyFont="1" applyFill="1" applyBorder="1" applyAlignment="1">
      <alignment horizontal="center" vertical="center" wrapText="1"/>
    </xf>
    <xf numFmtId="0" fontId="10" fillId="0" borderId="1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18" fillId="0" borderId="1" xfId="5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9" fontId="18" fillId="0" borderId="1" xfId="3" applyFont="1" applyFill="1" applyBorder="1" applyAlignment="1">
      <alignment horizontal="center" vertical="center" wrapText="1"/>
    </xf>
    <xf numFmtId="44" fontId="18" fillId="0" borderId="1" xfId="2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left" vertical="center" wrapText="1"/>
    </xf>
    <xf numFmtId="44" fontId="7" fillId="2" borderId="1" xfId="2" applyFont="1" applyFill="1" applyBorder="1" applyAlignment="1">
      <alignment horizontal="center" vertical="center" wrapText="1"/>
    </xf>
    <xf numFmtId="44" fontId="7" fillId="2" borderId="1" xfId="0" applyNumberFormat="1" applyFont="1" applyFill="1" applyBorder="1" applyAlignment="1">
      <alignment vertical="center" wrapText="1"/>
    </xf>
    <xf numFmtId="44" fontId="7" fillId="2" borderId="1" xfId="2" applyFont="1" applyFill="1" applyBorder="1" applyAlignment="1">
      <alignment vertical="center" wrapText="1"/>
    </xf>
    <xf numFmtId="0" fontId="37" fillId="5" borderId="1" xfId="0" applyFont="1" applyFill="1" applyBorder="1" applyAlignment="1">
      <alignment horizontal="center" vertical="center" wrapText="1"/>
    </xf>
    <xf numFmtId="0" fontId="40" fillId="2" borderId="1" xfId="5" applyFont="1" applyFill="1" applyBorder="1" applyAlignment="1">
      <alignment horizontal="center" vertical="center" wrapText="1"/>
    </xf>
    <xf numFmtId="0" fontId="21" fillId="0" borderId="2" xfId="6" applyFont="1" applyBorder="1" applyAlignment="1">
      <alignment horizontal="center" vertical="center" wrapText="1"/>
    </xf>
    <xf numFmtId="0" fontId="21" fillId="0" borderId="6" xfId="6" applyFont="1" applyBorder="1" applyAlignment="1">
      <alignment horizontal="center" vertical="center" wrapText="1"/>
    </xf>
    <xf numFmtId="0" fontId="21" fillId="0" borderId="5" xfId="6" applyFont="1" applyBorder="1" applyAlignment="1">
      <alignment horizontal="center" vertical="center" wrapText="1"/>
    </xf>
    <xf numFmtId="0" fontId="21" fillId="0" borderId="2" xfId="6" applyFont="1" applyBorder="1" applyAlignment="1">
      <alignment horizontal="center" vertical="top" wrapText="1"/>
    </xf>
    <xf numFmtId="0" fontId="21" fillId="0" borderId="6" xfId="6" applyFont="1" applyBorder="1" applyAlignment="1">
      <alignment horizontal="center" vertical="top" wrapText="1"/>
    </xf>
    <xf numFmtId="0" fontId="21" fillId="0" borderId="5" xfId="6" applyFont="1" applyBorder="1" applyAlignment="1">
      <alignment horizontal="center" vertical="top" wrapText="1"/>
    </xf>
    <xf numFmtId="0" fontId="20" fillId="0" borderId="2" xfId="6" applyFont="1" applyBorder="1" applyAlignment="1">
      <alignment horizontal="left" vertical="center" wrapText="1"/>
    </xf>
    <xf numFmtId="0" fontId="20" fillId="0" borderId="6" xfId="6" applyFont="1" applyBorder="1" applyAlignment="1">
      <alignment horizontal="left" vertical="center" wrapText="1"/>
    </xf>
    <xf numFmtId="0" fontId="20" fillId="0" borderId="5" xfId="6" applyFont="1" applyBorder="1" applyAlignment="1">
      <alignment horizontal="left" vertical="center" wrapText="1"/>
    </xf>
    <xf numFmtId="0" fontId="18" fillId="4" borderId="0" xfId="6" applyFont="1" applyFill="1" applyAlignment="1">
      <alignment horizontal="left" vertical="center"/>
    </xf>
    <xf numFmtId="0" fontId="21" fillId="0" borderId="2" xfId="6" applyFont="1" applyBorder="1" applyAlignment="1">
      <alignment horizontal="left" vertical="top" wrapText="1"/>
    </xf>
    <xf numFmtId="0" fontId="21" fillId="0" borderId="6" xfId="6" applyFont="1" applyBorder="1" applyAlignment="1">
      <alignment horizontal="left" vertical="top" wrapText="1"/>
    </xf>
    <xf numFmtId="0" fontId="21" fillId="0" borderId="5" xfId="6" applyFont="1" applyBorder="1" applyAlignment="1">
      <alignment horizontal="left" vertical="top" wrapText="1"/>
    </xf>
    <xf numFmtId="0" fontId="18" fillId="3" borderId="4" xfId="6" applyFont="1" applyFill="1" applyBorder="1" applyAlignment="1">
      <alignment horizontal="left" vertical="center"/>
    </xf>
    <xf numFmtId="0" fontId="21" fillId="0" borderId="2" xfId="6" applyFont="1" applyBorder="1" applyAlignment="1">
      <alignment horizontal="left" vertical="center" wrapText="1"/>
    </xf>
    <xf numFmtId="0" fontId="21" fillId="0" borderId="6" xfId="6" applyFont="1" applyBorder="1" applyAlignment="1">
      <alignment horizontal="left" vertical="center" wrapText="1"/>
    </xf>
    <xf numFmtId="0" fontId="21" fillId="0" borderId="5" xfId="6" applyFont="1" applyBorder="1" applyAlignment="1">
      <alignment horizontal="left" vertical="center" wrapText="1"/>
    </xf>
    <xf numFmtId="0" fontId="7" fillId="3" borderId="7" xfId="6" applyFont="1" applyFill="1" applyBorder="1" applyAlignment="1">
      <alignment horizontal="center" vertical="center" wrapText="1"/>
    </xf>
    <xf numFmtId="0" fontId="7" fillId="3" borderId="8" xfId="6" applyFont="1" applyFill="1" applyBorder="1" applyAlignment="1">
      <alignment horizontal="center" vertical="center" wrapText="1"/>
    </xf>
    <xf numFmtId="0" fontId="7" fillId="3" borderId="2" xfId="6" applyFont="1" applyFill="1" applyBorder="1" applyAlignment="1">
      <alignment horizontal="center" vertical="center" wrapText="1"/>
    </xf>
    <xf numFmtId="0" fontId="7" fillId="3" borderId="6" xfId="6" applyFont="1" applyFill="1" applyBorder="1" applyAlignment="1">
      <alignment horizontal="center" vertical="center" wrapText="1"/>
    </xf>
    <xf numFmtId="0" fontId="7" fillId="3" borderId="5" xfId="6" applyFont="1" applyFill="1" applyBorder="1" applyAlignment="1">
      <alignment horizontal="center" vertical="center" wrapText="1"/>
    </xf>
    <xf numFmtId="0" fontId="7" fillId="3" borderId="2" xfId="6" applyFont="1" applyFill="1" applyBorder="1" applyAlignment="1">
      <alignment horizontal="left" vertical="center" wrapText="1"/>
    </xf>
    <xf numFmtId="0" fontId="7" fillId="3" borderId="6" xfId="6" applyFont="1" applyFill="1" applyBorder="1" applyAlignment="1">
      <alignment horizontal="left" vertical="center" wrapText="1"/>
    </xf>
    <xf numFmtId="0" fontId="7" fillId="3" borderId="5" xfId="6" applyFont="1" applyFill="1" applyBorder="1" applyAlignment="1">
      <alignment horizontal="left" vertical="center" wrapText="1"/>
    </xf>
    <xf numFmtId="0" fontId="7" fillId="3" borderId="1" xfId="6" applyFont="1" applyFill="1" applyBorder="1" applyAlignment="1">
      <alignment horizontal="left" vertical="center" wrapText="1"/>
    </xf>
    <xf numFmtId="0" fontId="8" fillId="3" borderId="7" xfId="6" applyFont="1" applyFill="1" applyBorder="1" applyAlignment="1">
      <alignment horizontal="center" vertical="center" wrapText="1"/>
    </xf>
    <xf numFmtId="0" fontId="8" fillId="3" borderId="8" xfId="6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8" fillId="0" borderId="1" xfId="6" applyFont="1" applyBorder="1" applyAlignment="1">
      <alignment horizontal="left" vertical="center" wrapText="1"/>
    </xf>
    <xf numFmtId="0" fontId="21" fillId="0" borderId="1" xfId="6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21" fillId="0" borderId="1" xfId="6" applyFont="1" applyBorder="1" applyAlignment="1">
      <alignment horizontal="center" vertical="top" wrapText="1"/>
    </xf>
    <xf numFmtId="0" fontId="21" fillId="0" borderId="1" xfId="6" applyFont="1" applyBorder="1" applyAlignment="1">
      <alignment horizontal="left" vertical="center" wrapText="1"/>
    </xf>
    <xf numFmtId="0" fontId="7" fillId="2" borderId="3" xfId="6" applyFont="1" applyFill="1" applyBorder="1" applyAlignment="1">
      <alignment horizontal="center" vertical="center" wrapText="1"/>
    </xf>
    <xf numFmtId="0" fontId="7" fillId="2" borderId="4" xfId="6" applyFont="1" applyFill="1" applyBorder="1" applyAlignment="1">
      <alignment horizontal="center" vertical="center" wrapText="1"/>
    </xf>
    <xf numFmtId="0" fontId="7" fillId="2" borderId="9" xfId="6" applyFont="1" applyFill="1" applyBorder="1" applyAlignment="1">
      <alignment horizontal="center" vertical="center" wrapText="1"/>
    </xf>
    <xf numFmtId="0" fontId="7" fillId="2" borderId="1" xfId="6" applyFont="1" applyFill="1" applyBorder="1" applyAlignment="1">
      <alignment horizontal="left" vertical="center" wrapText="1"/>
    </xf>
    <xf numFmtId="0" fontId="7" fillId="2" borderId="1" xfId="6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top" wrapText="1"/>
    </xf>
    <xf numFmtId="165" fontId="22" fillId="0" borderId="0" xfId="0" applyNumberFormat="1" applyFont="1"/>
    <xf numFmtId="164" fontId="22" fillId="0" borderId="0" xfId="0" applyNumberFormat="1" applyFont="1"/>
  </cellXfs>
  <cellStyles count="125">
    <cellStyle name="Comma 2" xfId="99" xr:uid="{910070EF-7CCB-4585-95B3-FCD4D1F7C155}"/>
    <cellStyle name="Currency 2" xfId="34" xr:uid="{60A4D009-0A33-405E-B8DD-C90D50150DE9}"/>
    <cellStyle name="Currency 2 2" xfId="54" xr:uid="{39E1C460-7BF6-40AF-96CD-70B01F0A042C}"/>
    <cellStyle name="Currency 2 2 2" xfId="117" xr:uid="{4DF87D35-AB05-4B42-A537-E726E359D320}"/>
    <cellStyle name="Currency 2 2 3" xfId="88" xr:uid="{9DDCF906-B707-479B-B4C1-631FFE51E7FF}"/>
    <cellStyle name="Currency 2 3" xfId="105" xr:uid="{7C8B33BC-9778-4431-B13B-A53E60FF67A3}"/>
    <cellStyle name="Currency 2 4" xfId="75" xr:uid="{297CAC8A-F6F3-42D6-9407-ADB11B393230}"/>
    <cellStyle name="Currency 3" xfId="19" xr:uid="{B3EA0D1F-0F58-4131-9E8F-CE97538302DD}"/>
    <cellStyle name="Currency 3 2" xfId="66" xr:uid="{0D139355-1A83-4730-8779-52BAAA13E571}"/>
    <cellStyle name="Dziesiętny 2" xfId="28" xr:uid="{3110D23A-F218-4360-8D61-D563772E905E}"/>
    <cellStyle name="Dziesiętny 3" xfId="20" xr:uid="{9AFC610B-4329-4E2C-8721-3FE999C43F1B}"/>
    <cellStyle name="Excel Built-in Explanatory Text" xfId="94" xr:uid="{C51F6374-71BB-4BFC-8D67-088B5604489F}"/>
    <cellStyle name="Excel Built-in Normal" xfId="33" xr:uid="{BF1F3214-9A19-4452-B40D-1B1AC171A0A6}"/>
    <cellStyle name="Normal 2" xfId="15" xr:uid="{6A51A850-767B-4AEE-BD4D-9F1FB824B6AD}"/>
    <cellStyle name="Normal 2 2" xfId="32" xr:uid="{1CA83639-678A-4D0B-94D6-14D093F2A541}"/>
    <cellStyle name="Normal 2 3" xfId="64" xr:uid="{CB32B6DA-18F5-4248-8FF4-249CC5B5FC6E}"/>
    <cellStyle name="Normal 3" xfId="17" xr:uid="{4999B149-0EC9-43D5-8334-C2ADC4AD5C78}"/>
    <cellStyle name="Normal 3 2" xfId="42" xr:uid="{C84CB097-36CC-46C3-A6B7-E543CD7DEF4D}"/>
    <cellStyle name="Normal 4" xfId="18" xr:uid="{02A1847A-63AF-48E7-9EBF-D98CF285871F}"/>
    <cellStyle name="Normalny" xfId="0" builtinId="0"/>
    <cellStyle name="Normalny 2" xfId="6" xr:uid="{D529C06E-B65B-4FDA-970D-183D1F33EDC0}"/>
    <cellStyle name="Normalny 2 2" xfId="22" xr:uid="{8112646A-3144-430F-A42F-BCF88F293FCD}"/>
    <cellStyle name="Normalny 2 2 2" xfId="93" xr:uid="{7EEF8C08-B0A9-457E-B4BF-50AEED1EDDCC}"/>
    <cellStyle name="Normalny 2 3" xfId="9" xr:uid="{47C069D1-ABB0-4648-BFA8-68A18DE80D9B}"/>
    <cellStyle name="Normalny 3" xfId="5" xr:uid="{5C6CD130-6ED6-4EE3-8D73-79C04F97C199}"/>
    <cellStyle name="Normalny 3 2" xfId="40" xr:uid="{0874D611-F43C-4990-8B89-307283019D25}"/>
    <cellStyle name="Normalny 3 2 2" xfId="35" xr:uid="{4BFC1E1C-BAA5-49B6-91B5-0B167C19366B}"/>
    <cellStyle name="Normalny 4" xfId="23" xr:uid="{EE2717E2-9C96-4C20-A723-E6A57892AAEB}"/>
    <cellStyle name="Normalny 5" xfId="122" xr:uid="{55175D7B-8D78-4DE3-80D1-97288E48064D}"/>
    <cellStyle name="Normalny 5 2 3" xfId="41" xr:uid="{2E6A3CF3-ACD8-462E-9D36-340FD77D5593}"/>
    <cellStyle name="Normalny 53" xfId="39" xr:uid="{AC9B77BC-E2B6-4326-9B52-7D969CDED67F}"/>
    <cellStyle name="Normalny 6" xfId="21" xr:uid="{7427C297-561C-4280-9259-4511CA3E459F}"/>
    <cellStyle name="Normalny 6 2" xfId="44" xr:uid="{B2DDD6E6-DFF6-4BBB-A4D2-D4ABA66BC4ED}"/>
    <cellStyle name="Normalny 8" xfId="13" xr:uid="{EC9F1A69-C151-4FEA-9257-738774E194A9}"/>
    <cellStyle name="Normalny_Arkusz1" xfId="4" xr:uid="{0B16E1B1-90B1-443E-8E54-3A5FE617592F}"/>
    <cellStyle name="Procentowy" xfId="3" builtinId="5"/>
    <cellStyle name="Procentowy 2" xfId="69" xr:uid="{617F9EE4-4C2A-48C2-B528-FE428AACF1FB}"/>
    <cellStyle name="Procentowy 2 2" xfId="96" xr:uid="{C4620A2B-6C08-4904-B105-0643BA40BDCD}"/>
    <cellStyle name="Procentowy 3" xfId="30" xr:uid="{4DBA905A-0F94-45C7-B319-3FDFBB3C4EBF}"/>
    <cellStyle name="Procentowy 3 2" xfId="52" xr:uid="{480F69F3-78CF-4A53-955B-9F47287759A5}"/>
    <cellStyle name="Procentowy 6" xfId="8" xr:uid="{BB20088E-24ED-4885-8A27-A9DED1B863CC}"/>
    <cellStyle name="Walutowy" xfId="2" builtinId="4"/>
    <cellStyle name="Walutowy 2" xfId="7" xr:uid="{199CAC82-200F-4C7D-8CA3-60B28E7B30DB}"/>
    <cellStyle name="Walutowy 2 2" xfId="14" xr:uid="{4FCCA453-8498-4613-8837-B20C2A322262}"/>
    <cellStyle name="Walutowy 2 2 2" xfId="63" xr:uid="{CECB8F3A-4510-4C5E-BF34-8BD44783DBE7}"/>
    <cellStyle name="Walutowy 2 2 2 3" xfId="27" xr:uid="{409B9B18-E263-4145-878C-A55D5810B304}"/>
    <cellStyle name="Walutowy 2 2 2 3 2" xfId="51" xr:uid="{145BA4E0-8E63-4B7D-8B7C-4AB2366A1E9C}"/>
    <cellStyle name="Walutowy 2 2 2 3 2 2" xfId="115" xr:uid="{DCC94ABC-FB24-4926-9F5F-52848572051A}"/>
    <cellStyle name="Walutowy 2 2 2 3 2 3" xfId="86" xr:uid="{B341C396-5815-4252-9E6E-EE1E2367E777}"/>
    <cellStyle name="Walutowy 2 2 2 3 3" xfId="103" xr:uid="{5C8D1896-9C34-4AAC-AC01-A7816B0846A4}"/>
    <cellStyle name="Walutowy 2 2 2 3 4" xfId="73" xr:uid="{D3986821-492A-4234-99AC-A83A999B21CD}"/>
    <cellStyle name="Walutowy 2 2 3" xfId="97" xr:uid="{7DD84999-08D3-42E4-822C-57B7EBA3F5C9}"/>
    <cellStyle name="Walutowy 2 3" xfId="60" xr:uid="{A52C4AD9-94E1-468F-B46E-60F9A79DA94D}"/>
    <cellStyle name="Walutowy 2 3 2" xfId="68" xr:uid="{A585ED8B-E281-4642-AC0B-085719AF3CC7}"/>
    <cellStyle name="Walutowy 2 3 2 2" xfId="26" xr:uid="{DFFF8676-8381-460E-BB23-5BA5A7AE7517}"/>
    <cellStyle name="Walutowy 2 3 2 2 2" xfId="50" xr:uid="{3B282607-C100-4FBE-AE74-AA0C9E92CF50}"/>
    <cellStyle name="Walutowy 2 3 2 2 2 2" xfId="114" xr:uid="{5B527DC1-3E0D-4B3E-8505-74F5ECABE214}"/>
    <cellStyle name="Walutowy 2 3 2 2 2 3" xfId="85" xr:uid="{7DCF59E8-FC92-45E6-8239-32B5B6E548AD}"/>
    <cellStyle name="Walutowy 2 3 2 2 3" xfId="102" xr:uid="{92803C39-F9E4-4B6B-8ED3-58F285B2BF6A}"/>
    <cellStyle name="Walutowy 2 3 2 2 4" xfId="72" xr:uid="{C1C50E5F-889D-45E8-8251-7ED0CD1776F3}"/>
    <cellStyle name="Walutowy 2 3 2 3" xfId="36" xr:uid="{F309DB1A-114B-4A0F-ABBF-CFD1660C8473}"/>
    <cellStyle name="Walutowy 2 3 2 3 2" xfId="55" xr:uid="{F7931F24-5B0B-4182-BAD1-0908BE79C790}"/>
    <cellStyle name="Walutowy 2 3 2 3 2 2" xfId="118" xr:uid="{43145601-7C95-47C2-85F9-1BF0E694FDC3}"/>
    <cellStyle name="Walutowy 2 3 2 3 2 3" xfId="89" xr:uid="{1B4FB935-9DC7-4785-AB21-5289865556FE}"/>
    <cellStyle name="Walutowy 2 3 2 3 3" xfId="106" xr:uid="{6674953A-EDB3-4CC1-BD6D-128644E364BB}"/>
    <cellStyle name="Walutowy 2 3 2 3 4" xfId="76" xr:uid="{B48D41C6-2118-4ACB-A312-7B65F25EEAAF}"/>
    <cellStyle name="Walutowy 2 4" xfId="95" xr:uid="{055D1CFA-816C-4C20-AAA4-A445B6300F7C}"/>
    <cellStyle name="Walutowy 2 4 2" xfId="24" xr:uid="{A400A077-758B-490A-936C-508237A53B99}"/>
    <cellStyle name="Walutowy 2 4 2 2" xfId="48" xr:uid="{697B3ED1-C73E-4112-994E-6E9D06B25D1B}"/>
    <cellStyle name="Walutowy 2 4 2 2 2" xfId="112" xr:uid="{3D40DD1A-7386-44B5-A826-AB36002860CF}"/>
    <cellStyle name="Walutowy 2 4 2 2 3" xfId="83" xr:uid="{3DA3CABD-813A-495B-A345-A758E75E6F88}"/>
    <cellStyle name="Walutowy 2 4 2 3" xfId="100" xr:uid="{A54790EE-26B4-4DD8-9A56-066047989EA7}"/>
    <cellStyle name="Walutowy 2 4 2 4" xfId="70" xr:uid="{921917A9-53E8-4C44-8BBD-CC2A6DE9A423}"/>
    <cellStyle name="Walutowy 2 4 3" xfId="25" xr:uid="{BA866974-2B94-481E-8A40-2CF1D58F0F29}"/>
    <cellStyle name="Walutowy 2 4 3 2" xfId="46" xr:uid="{57F12B3B-4C85-4038-B7C5-B0E9D922C2A6}"/>
    <cellStyle name="Walutowy 2 4 3 2 2" xfId="110" xr:uid="{58C3859D-6B8E-42AE-AAA4-BFA1DD28EA6D}"/>
    <cellStyle name="Walutowy 2 4 3 2 3" xfId="81" xr:uid="{C3692E6C-B46A-412D-A16D-6707E00380BA}"/>
    <cellStyle name="Walutowy 2 4 3 3" xfId="49" xr:uid="{C949D9A4-4D7B-4BD5-AE6D-4852A1C40F15}"/>
    <cellStyle name="Walutowy 2 4 3 3 2" xfId="113" xr:uid="{57F68E1C-5D07-4105-8B5E-CFE583A92ED8}"/>
    <cellStyle name="Walutowy 2 4 3 3 3" xfId="84" xr:uid="{79B938BB-94C8-40B4-9D5B-338BE8C502FD}"/>
    <cellStyle name="Walutowy 2 4 3 4" xfId="101" xr:uid="{69169F93-B39C-4EA7-B411-BD2AD05E0F3C}"/>
    <cellStyle name="Walutowy 2 4 3 5" xfId="71" xr:uid="{9C29766D-5628-419D-82A2-88286788F039}"/>
    <cellStyle name="Walutowy 2 5" xfId="10" xr:uid="{8D4711C4-0E17-48D5-9ED9-BA751EA91E13}"/>
    <cellStyle name="Walutowy 2 6" xfId="38" xr:uid="{0A4A3AC9-C8E2-4DB3-98DB-D356B3442C0F}"/>
    <cellStyle name="Walutowy 2 6 2" xfId="57" xr:uid="{95B8A852-ADFC-42C2-B1F8-CAE743391221}"/>
    <cellStyle name="Walutowy 2 6 2 2" xfId="120" xr:uid="{857C119F-DC9A-425E-8787-AA7C811B6DC7}"/>
    <cellStyle name="Walutowy 2 6 2 3" xfId="91" xr:uid="{37DF7ABA-6637-4D2A-85A2-61C290E1438C}"/>
    <cellStyle name="Walutowy 2 6 3" xfId="108" xr:uid="{5FA788A2-C2D5-4960-8B7D-B879E1BD1A5E}"/>
    <cellStyle name="Walutowy 2 6 4" xfId="78" xr:uid="{3554F324-E2D1-4C57-92F0-5C984A3E860D}"/>
    <cellStyle name="Walutowy 3" xfId="1" xr:uid="{00000000-0005-0000-0000-000002000000}"/>
    <cellStyle name="Walutowy 3 2" xfId="58" xr:uid="{BBDDF034-EFE2-493A-B04E-98224E364E33}"/>
    <cellStyle name="Walutowy 3 2 2" xfId="121" xr:uid="{06B8C4FC-17F9-41AE-A9B4-46FE4892A266}"/>
    <cellStyle name="Walutowy 3 2 3" xfId="92" xr:uid="{D55D2AEE-0B20-4849-9833-50FACBBCD4A0}"/>
    <cellStyle name="Walutowy 3 3" xfId="31" xr:uid="{D278C0FA-FDFF-420F-8A3F-EC4226A5FAD3}"/>
    <cellStyle name="Walutowy 3 3 2" xfId="47" xr:uid="{68BFEB7E-DD1F-4577-A066-2742EBA0A5F1}"/>
    <cellStyle name="Walutowy 3 3 2 2" xfId="111" xr:uid="{E76FC249-4975-4AF8-9EC2-A175035B9A37}"/>
    <cellStyle name="Walutowy 3 3 2 3" xfId="82" xr:uid="{E106A1C0-8D74-4028-8F89-B5B993BFB8B8}"/>
    <cellStyle name="Walutowy 3 3 3" xfId="53" xr:uid="{DDCFD03F-9C1B-4E9F-9B4A-8EFC1831F07D}"/>
    <cellStyle name="Walutowy 3 3 3 2" xfId="116" xr:uid="{F3383192-D050-4EFF-9200-21784539734B}"/>
    <cellStyle name="Walutowy 3 3 3 3" xfId="87" xr:uid="{F06CA651-0A16-4693-99D7-3C48A90E8B9C}"/>
    <cellStyle name="Walutowy 3 3 4" xfId="104" xr:uid="{CBBF3465-4F3C-4611-992C-A68EA88AFAD7}"/>
    <cellStyle name="Walutowy 3 3 5" xfId="74" xr:uid="{B1D1A5CB-C9B8-48B3-BBBE-B8A18E5D16EC}"/>
    <cellStyle name="Walutowy 3 4" xfId="43" xr:uid="{BA31D3C2-B2A2-4C5A-AA4A-AFB3AA79C9A1}"/>
    <cellStyle name="Walutowy 3 4 2" xfId="98" xr:uid="{8D59B96A-DAF7-4D97-8472-F33E90CA7A53}"/>
    <cellStyle name="Walutowy 3 5" xfId="65" xr:uid="{E5D8E39B-AB63-4AC7-B9DA-3B4A9DF100F2}"/>
    <cellStyle name="Walutowy 3 6" xfId="79" xr:uid="{272063EF-A566-4400-A5CF-8C2040EC6169}"/>
    <cellStyle name="Walutowy 3 7" xfId="123" xr:uid="{ECAA8B8E-246D-4C9B-8CF0-2B41BF801E7A}"/>
    <cellStyle name="Walutowy 3 8" xfId="16" xr:uid="{FFF09B72-9132-49D5-8E11-C1649A4DE9D0}"/>
    <cellStyle name="Walutowy 4" xfId="12" xr:uid="{4B0E64DD-6D65-46AA-BF3F-6AF28FE2874A}"/>
    <cellStyle name="Walutowy 4 2" xfId="45" xr:uid="{5F228FD1-9AD2-4B9B-B3B8-60A666541670}"/>
    <cellStyle name="Walutowy 4 2 2" xfId="109" xr:uid="{37B0FE95-71BA-4CF9-9B35-D8E1543003AC}"/>
    <cellStyle name="Walutowy 4 2 3" xfId="80" xr:uid="{DB469758-89CE-45E0-884E-29A996289C53}"/>
    <cellStyle name="Walutowy 4 3" xfId="56" xr:uid="{FE39DFE1-0EE9-4B79-92D2-C8757EE7BF22}"/>
    <cellStyle name="Walutowy 4 3 2" xfId="119" xr:uid="{6D39ABAD-E84E-4EF8-A5B5-FC945718EAF7}"/>
    <cellStyle name="Walutowy 4 3 3" xfId="90" xr:uid="{00A3FB4F-DFAA-421B-A690-DCE0423F482D}"/>
    <cellStyle name="Walutowy 4 4" xfId="37" xr:uid="{CCF4F6E5-67AE-4527-A71B-508412B7D064}"/>
    <cellStyle name="Walutowy 4 4 2" xfId="107" xr:uid="{8FE6571F-F29A-4676-9DFE-59AF452F7019}"/>
    <cellStyle name="Walutowy 4 5" xfId="62" xr:uid="{53380429-1B7B-4092-87A9-991D6E407291}"/>
    <cellStyle name="Walutowy 4 6" xfId="77" xr:uid="{EE7C9305-EF29-4BE3-BAB5-48535872B2CF}"/>
    <cellStyle name="Walutowy 5" xfId="29" xr:uid="{1FA58D9B-A5F1-499B-9289-152FA1E6A7F4}"/>
    <cellStyle name="Walutowy 6" xfId="11" xr:uid="{79E7FFF4-3F2B-47B0-8554-B68C87B4D69B}"/>
    <cellStyle name="Walutowy 6 2" xfId="61" xr:uid="{21869AA9-11C7-4787-9FDD-BAFD3185927A}"/>
    <cellStyle name="Walutowy 7" xfId="59" xr:uid="{CF2DF80D-4037-4C81-8720-4A7694BEFF91}"/>
    <cellStyle name="Walutowy 8" xfId="67" xr:uid="{6C161863-8460-41BA-9FEA-2AAF1C9B20F2}"/>
    <cellStyle name="Walutowy 9" xfId="124" xr:uid="{59FF2C60-1E71-4C8E-BE23-8DF902565B4B}"/>
  </cellStyles>
  <dxfs count="40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18</xdr:row>
      <xdr:rowOff>0</xdr:rowOff>
    </xdr:from>
    <xdr:to>
      <xdr:col>4</xdr:col>
      <xdr:colOff>180975</xdr:colOff>
      <xdr:row>18</xdr:row>
      <xdr:rowOff>76200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1CB12AA0-2781-4AC4-B6D8-9DF4B9A0E474}"/>
            </a:ext>
          </a:extLst>
        </xdr:cNvPr>
        <xdr:cNvSpPr txBox="1">
          <a:spLocks noChangeArrowheads="1"/>
        </xdr:cNvSpPr>
      </xdr:nvSpPr>
      <xdr:spPr bwMode="auto">
        <a:xfrm>
          <a:off x="10210800" y="11410950"/>
          <a:ext cx="180975" cy="762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6</xdr:col>
      <xdr:colOff>190500</xdr:colOff>
      <xdr:row>18</xdr:row>
      <xdr:rowOff>76200</xdr:rowOff>
    </xdr:to>
    <xdr:sp macro="" textlink="">
      <xdr:nvSpPr>
        <xdr:cNvPr id="3" name="pole tekstowe 1">
          <a:extLst>
            <a:ext uri="{FF2B5EF4-FFF2-40B4-BE49-F238E27FC236}">
              <a16:creationId xmlns:a16="http://schemas.microsoft.com/office/drawing/2014/main" id="{4A93D4A2-105F-4C35-A3CC-AE26D9EA9059}"/>
            </a:ext>
          </a:extLst>
        </xdr:cNvPr>
        <xdr:cNvSpPr txBox="1">
          <a:spLocks noChangeArrowheads="1"/>
        </xdr:cNvSpPr>
      </xdr:nvSpPr>
      <xdr:spPr bwMode="auto">
        <a:xfrm>
          <a:off x="14268450" y="11410950"/>
          <a:ext cx="190500" cy="762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180975</xdr:colOff>
      <xdr:row>18</xdr:row>
      <xdr:rowOff>76200</xdr:rowOff>
    </xdr:to>
    <xdr:sp macro="" textlink="">
      <xdr:nvSpPr>
        <xdr:cNvPr id="4" name="pole tekstowe 1">
          <a:extLst>
            <a:ext uri="{FF2B5EF4-FFF2-40B4-BE49-F238E27FC236}">
              <a16:creationId xmlns:a16="http://schemas.microsoft.com/office/drawing/2014/main" id="{BE6F9398-AD3C-4D4D-9917-2DF5430B0BC1}"/>
            </a:ext>
          </a:extLst>
        </xdr:cNvPr>
        <xdr:cNvSpPr txBox="1">
          <a:spLocks noChangeArrowheads="1"/>
        </xdr:cNvSpPr>
      </xdr:nvSpPr>
      <xdr:spPr bwMode="auto">
        <a:xfrm>
          <a:off x="10210800" y="11410950"/>
          <a:ext cx="180975" cy="762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180975</xdr:colOff>
      <xdr:row>18</xdr:row>
      <xdr:rowOff>76200</xdr:rowOff>
    </xdr:to>
    <xdr:sp macro="" textlink="">
      <xdr:nvSpPr>
        <xdr:cNvPr id="5" name="pole tekstowe 1">
          <a:extLst>
            <a:ext uri="{FF2B5EF4-FFF2-40B4-BE49-F238E27FC236}">
              <a16:creationId xmlns:a16="http://schemas.microsoft.com/office/drawing/2014/main" id="{21B12C71-CBCF-4D5D-A121-81665089E0C8}"/>
            </a:ext>
          </a:extLst>
        </xdr:cNvPr>
        <xdr:cNvSpPr txBox="1">
          <a:spLocks noChangeArrowheads="1"/>
        </xdr:cNvSpPr>
      </xdr:nvSpPr>
      <xdr:spPr bwMode="auto">
        <a:xfrm>
          <a:off x="10210800" y="11410950"/>
          <a:ext cx="180975" cy="762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314325</xdr:colOff>
      <xdr:row>18</xdr:row>
      <xdr:rowOff>0</xdr:rowOff>
    </xdr:from>
    <xdr:to>
      <xdr:col>5</xdr:col>
      <xdr:colOff>495300</xdr:colOff>
      <xdr:row>18</xdr:row>
      <xdr:rowOff>76200</xdr:rowOff>
    </xdr:to>
    <xdr:sp macro="" textlink="">
      <xdr:nvSpPr>
        <xdr:cNvPr id="6" name="pole tekstowe 1">
          <a:extLst>
            <a:ext uri="{FF2B5EF4-FFF2-40B4-BE49-F238E27FC236}">
              <a16:creationId xmlns:a16="http://schemas.microsoft.com/office/drawing/2014/main" id="{67FC18DF-554A-4BAD-B31E-9E907F08BD4D}"/>
            </a:ext>
          </a:extLst>
        </xdr:cNvPr>
        <xdr:cNvSpPr txBox="1">
          <a:spLocks noChangeArrowheads="1"/>
        </xdr:cNvSpPr>
      </xdr:nvSpPr>
      <xdr:spPr bwMode="auto">
        <a:xfrm>
          <a:off x="13039725" y="11410950"/>
          <a:ext cx="180975" cy="762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180975</xdr:colOff>
      <xdr:row>18</xdr:row>
      <xdr:rowOff>76200</xdr:rowOff>
    </xdr:to>
    <xdr:sp macro="" textlink="">
      <xdr:nvSpPr>
        <xdr:cNvPr id="7" name="pole tekstowe 1">
          <a:extLst>
            <a:ext uri="{FF2B5EF4-FFF2-40B4-BE49-F238E27FC236}">
              <a16:creationId xmlns:a16="http://schemas.microsoft.com/office/drawing/2014/main" id="{C44DCB63-C9CC-45E3-81AB-2430C80CBFBB}"/>
            </a:ext>
          </a:extLst>
        </xdr:cNvPr>
        <xdr:cNvSpPr txBox="1">
          <a:spLocks noChangeArrowheads="1"/>
        </xdr:cNvSpPr>
      </xdr:nvSpPr>
      <xdr:spPr bwMode="auto">
        <a:xfrm>
          <a:off x="10210800" y="11410950"/>
          <a:ext cx="180975" cy="762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180975</xdr:colOff>
      <xdr:row>18</xdr:row>
      <xdr:rowOff>76200</xdr:rowOff>
    </xdr:to>
    <xdr:sp macro="" textlink="">
      <xdr:nvSpPr>
        <xdr:cNvPr id="8" name="pole tekstowe 1">
          <a:extLst>
            <a:ext uri="{FF2B5EF4-FFF2-40B4-BE49-F238E27FC236}">
              <a16:creationId xmlns:a16="http://schemas.microsoft.com/office/drawing/2014/main" id="{A82237BA-D606-4F01-B73F-BA310DEF1E80}"/>
            </a:ext>
          </a:extLst>
        </xdr:cNvPr>
        <xdr:cNvSpPr txBox="1">
          <a:spLocks noChangeArrowheads="1"/>
        </xdr:cNvSpPr>
      </xdr:nvSpPr>
      <xdr:spPr bwMode="auto">
        <a:xfrm>
          <a:off x="10210800" y="11410950"/>
          <a:ext cx="180975" cy="762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6</xdr:col>
      <xdr:colOff>190500</xdr:colOff>
      <xdr:row>18</xdr:row>
      <xdr:rowOff>76200</xdr:rowOff>
    </xdr:to>
    <xdr:sp macro="" textlink="">
      <xdr:nvSpPr>
        <xdr:cNvPr id="9" name="pole tekstowe 1">
          <a:extLst>
            <a:ext uri="{FF2B5EF4-FFF2-40B4-BE49-F238E27FC236}">
              <a16:creationId xmlns:a16="http://schemas.microsoft.com/office/drawing/2014/main" id="{B822D870-CB1B-4BBB-BAEF-D4AEBCC510AF}"/>
            </a:ext>
          </a:extLst>
        </xdr:cNvPr>
        <xdr:cNvSpPr txBox="1">
          <a:spLocks noChangeArrowheads="1"/>
        </xdr:cNvSpPr>
      </xdr:nvSpPr>
      <xdr:spPr bwMode="auto">
        <a:xfrm>
          <a:off x="14268450" y="11410950"/>
          <a:ext cx="190500" cy="762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180975</xdr:colOff>
      <xdr:row>18</xdr:row>
      <xdr:rowOff>76200</xdr:rowOff>
    </xdr:to>
    <xdr:sp macro="" textlink="">
      <xdr:nvSpPr>
        <xdr:cNvPr id="10" name="pole tekstowe 1">
          <a:extLst>
            <a:ext uri="{FF2B5EF4-FFF2-40B4-BE49-F238E27FC236}">
              <a16:creationId xmlns:a16="http://schemas.microsoft.com/office/drawing/2014/main" id="{28CE4A99-1546-40A1-A615-731DE7CCFBEA}"/>
            </a:ext>
          </a:extLst>
        </xdr:cNvPr>
        <xdr:cNvSpPr txBox="1">
          <a:spLocks noChangeArrowheads="1"/>
        </xdr:cNvSpPr>
      </xdr:nvSpPr>
      <xdr:spPr bwMode="auto">
        <a:xfrm>
          <a:off x="10210800" y="11410950"/>
          <a:ext cx="180975" cy="762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180975</xdr:colOff>
      <xdr:row>18</xdr:row>
      <xdr:rowOff>76200</xdr:rowOff>
    </xdr:to>
    <xdr:sp macro="" textlink="">
      <xdr:nvSpPr>
        <xdr:cNvPr id="11" name="pole tekstowe 1">
          <a:extLst>
            <a:ext uri="{FF2B5EF4-FFF2-40B4-BE49-F238E27FC236}">
              <a16:creationId xmlns:a16="http://schemas.microsoft.com/office/drawing/2014/main" id="{2136C995-B64D-4906-95D6-4DD9A8A6DE26}"/>
            </a:ext>
          </a:extLst>
        </xdr:cNvPr>
        <xdr:cNvSpPr txBox="1">
          <a:spLocks noChangeArrowheads="1"/>
        </xdr:cNvSpPr>
      </xdr:nvSpPr>
      <xdr:spPr bwMode="auto">
        <a:xfrm>
          <a:off x="10210800" y="11410950"/>
          <a:ext cx="180975" cy="762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314325</xdr:colOff>
      <xdr:row>18</xdr:row>
      <xdr:rowOff>0</xdr:rowOff>
    </xdr:from>
    <xdr:to>
      <xdr:col>5</xdr:col>
      <xdr:colOff>495300</xdr:colOff>
      <xdr:row>18</xdr:row>
      <xdr:rowOff>76200</xdr:rowOff>
    </xdr:to>
    <xdr:sp macro="" textlink="">
      <xdr:nvSpPr>
        <xdr:cNvPr id="12" name="pole tekstowe 1">
          <a:extLst>
            <a:ext uri="{FF2B5EF4-FFF2-40B4-BE49-F238E27FC236}">
              <a16:creationId xmlns:a16="http://schemas.microsoft.com/office/drawing/2014/main" id="{D1AE3149-4D21-478F-9139-268521A6F9F5}"/>
            </a:ext>
          </a:extLst>
        </xdr:cNvPr>
        <xdr:cNvSpPr txBox="1">
          <a:spLocks noChangeArrowheads="1"/>
        </xdr:cNvSpPr>
      </xdr:nvSpPr>
      <xdr:spPr bwMode="auto">
        <a:xfrm>
          <a:off x="13039725" y="11410950"/>
          <a:ext cx="180975" cy="762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180975</xdr:colOff>
      <xdr:row>18</xdr:row>
      <xdr:rowOff>76200</xdr:rowOff>
    </xdr:to>
    <xdr:sp macro="" textlink="">
      <xdr:nvSpPr>
        <xdr:cNvPr id="13" name="pole tekstowe 1">
          <a:extLst>
            <a:ext uri="{FF2B5EF4-FFF2-40B4-BE49-F238E27FC236}">
              <a16:creationId xmlns:a16="http://schemas.microsoft.com/office/drawing/2014/main" id="{5161AD3C-38BB-4DAB-9D05-7F0BC5E80945}"/>
            </a:ext>
          </a:extLst>
        </xdr:cNvPr>
        <xdr:cNvSpPr txBox="1">
          <a:spLocks noChangeArrowheads="1"/>
        </xdr:cNvSpPr>
      </xdr:nvSpPr>
      <xdr:spPr bwMode="auto">
        <a:xfrm>
          <a:off x="10210800" y="11410950"/>
          <a:ext cx="180975" cy="762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685800</xdr:colOff>
      <xdr:row>18</xdr:row>
      <xdr:rowOff>0</xdr:rowOff>
    </xdr:from>
    <xdr:to>
      <xdr:col>4</xdr:col>
      <xdr:colOff>885825</xdr:colOff>
      <xdr:row>19</xdr:row>
      <xdr:rowOff>76200</xdr:rowOff>
    </xdr:to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5BDFE395-73DE-4566-9110-22FA8FDE727A}"/>
            </a:ext>
          </a:extLst>
        </xdr:cNvPr>
        <xdr:cNvSpPr txBox="1">
          <a:spLocks noChangeArrowheads="1"/>
        </xdr:cNvSpPr>
      </xdr:nvSpPr>
      <xdr:spPr bwMode="auto">
        <a:xfrm>
          <a:off x="10896600" y="11410950"/>
          <a:ext cx="200025" cy="5143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685800</xdr:colOff>
      <xdr:row>18</xdr:row>
      <xdr:rowOff>0</xdr:rowOff>
    </xdr:from>
    <xdr:to>
      <xdr:col>4</xdr:col>
      <xdr:colOff>885825</xdr:colOff>
      <xdr:row>19</xdr:row>
      <xdr:rowOff>76200</xdr:rowOff>
    </xdr:to>
    <xdr:sp macro="" textlink="">
      <xdr:nvSpPr>
        <xdr:cNvPr id="15" name="pole tekstowe 1">
          <a:extLst>
            <a:ext uri="{FF2B5EF4-FFF2-40B4-BE49-F238E27FC236}">
              <a16:creationId xmlns:a16="http://schemas.microsoft.com/office/drawing/2014/main" id="{C146253B-B966-4240-AC47-E05C5ABE5F46}"/>
            </a:ext>
          </a:extLst>
        </xdr:cNvPr>
        <xdr:cNvSpPr txBox="1">
          <a:spLocks noChangeArrowheads="1"/>
        </xdr:cNvSpPr>
      </xdr:nvSpPr>
      <xdr:spPr bwMode="auto">
        <a:xfrm>
          <a:off x="10896600" y="11410950"/>
          <a:ext cx="200025" cy="5143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685800</xdr:colOff>
      <xdr:row>18</xdr:row>
      <xdr:rowOff>0</xdr:rowOff>
    </xdr:from>
    <xdr:to>
      <xdr:col>4</xdr:col>
      <xdr:colOff>885825</xdr:colOff>
      <xdr:row>19</xdr:row>
      <xdr:rowOff>76200</xdr:rowOff>
    </xdr:to>
    <xdr:sp macro="" textlink="">
      <xdr:nvSpPr>
        <xdr:cNvPr id="16" name="pole tekstowe 1">
          <a:extLst>
            <a:ext uri="{FF2B5EF4-FFF2-40B4-BE49-F238E27FC236}">
              <a16:creationId xmlns:a16="http://schemas.microsoft.com/office/drawing/2014/main" id="{ADA4FC25-605A-4E8F-98A6-4CB85201A8D7}"/>
            </a:ext>
          </a:extLst>
        </xdr:cNvPr>
        <xdr:cNvSpPr txBox="1">
          <a:spLocks noChangeArrowheads="1"/>
        </xdr:cNvSpPr>
      </xdr:nvSpPr>
      <xdr:spPr bwMode="auto">
        <a:xfrm>
          <a:off x="10896600" y="11410950"/>
          <a:ext cx="200025" cy="5143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685800</xdr:colOff>
      <xdr:row>18</xdr:row>
      <xdr:rowOff>0</xdr:rowOff>
    </xdr:from>
    <xdr:to>
      <xdr:col>4</xdr:col>
      <xdr:colOff>885825</xdr:colOff>
      <xdr:row>19</xdr:row>
      <xdr:rowOff>76200</xdr:rowOff>
    </xdr:to>
    <xdr:sp macro="" textlink="">
      <xdr:nvSpPr>
        <xdr:cNvPr id="17" name="pole tekstowe 1">
          <a:extLst>
            <a:ext uri="{FF2B5EF4-FFF2-40B4-BE49-F238E27FC236}">
              <a16:creationId xmlns:a16="http://schemas.microsoft.com/office/drawing/2014/main" id="{AA9F445E-81B3-4DE4-972C-38BDA89FBDA2}"/>
            </a:ext>
          </a:extLst>
        </xdr:cNvPr>
        <xdr:cNvSpPr txBox="1">
          <a:spLocks noChangeArrowheads="1"/>
        </xdr:cNvSpPr>
      </xdr:nvSpPr>
      <xdr:spPr bwMode="auto">
        <a:xfrm>
          <a:off x="10896600" y="11410950"/>
          <a:ext cx="200025" cy="5143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</xdr:col>
      <xdr:colOff>371475</xdr:colOff>
      <xdr:row>18</xdr:row>
      <xdr:rowOff>0</xdr:rowOff>
    </xdr:from>
    <xdr:to>
      <xdr:col>3</xdr:col>
      <xdr:colOff>552450</xdr:colOff>
      <xdr:row>19</xdr:row>
      <xdr:rowOff>76200</xdr:rowOff>
    </xdr:to>
    <xdr:sp macro="" textlink="">
      <xdr:nvSpPr>
        <xdr:cNvPr id="18" name="pole tekstowe 1">
          <a:extLst>
            <a:ext uri="{FF2B5EF4-FFF2-40B4-BE49-F238E27FC236}">
              <a16:creationId xmlns:a16="http://schemas.microsoft.com/office/drawing/2014/main" id="{562E1583-6995-4D78-BA46-92A0831D06BE}"/>
            </a:ext>
          </a:extLst>
        </xdr:cNvPr>
        <xdr:cNvSpPr txBox="1">
          <a:spLocks noChangeArrowheads="1"/>
        </xdr:cNvSpPr>
      </xdr:nvSpPr>
      <xdr:spPr bwMode="auto">
        <a:xfrm>
          <a:off x="9410700" y="11410950"/>
          <a:ext cx="180975" cy="5143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</xdr:col>
      <xdr:colOff>371475</xdr:colOff>
      <xdr:row>18</xdr:row>
      <xdr:rowOff>0</xdr:rowOff>
    </xdr:from>
    <xdr:to>
      <xdr:col>3</xdr:col>
      <xdr:colOff>552450</xdr:colOff>
      <xdr:row>19</xdr:row>
      <xdr:rowOff>76200</xdr:rowOff>
    </xdr:to>
    <xdr:sp macro="" textlink="">
      <xdr:nvSpPr>
        <xdr:cNvPr id="19" name="pole tekstowe 1">
          <a:extLst>
            <a:ext uri="{FF2B5EF4-FFF2-40B4-BE49-F238E27FC236}">
              <a16:creationId xmlns:a16="http://schemas.microsoft.com/office/drawing/2014/main" id="{D913FE6B-7522-4BF0-AC11-0D6FE67249F1}"/>
            </a:ext>
          </a:extLst>
        </xdr:cNvPr>
        <xdr:cNvSpPr txBox="1">
          <a:spLocks noChangeArrowheads="1"/>
        </xdr:cNvSpPr>
      </xdr:nvSpPr>
      <xdr:spPr bwMode="auto">
        <a:xfrm>
          <a:off x="9410700" y="11410950"/>
          <a:ext cx="180975" cy="5143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</xdr:col>
      <xdr:colOff>371475</xdr:colOff>
      <xdr:row>18</xdr:row>
      <xdr:rowOff>0</xdr:rowOff>
    </xdr:from>
    <xdr:to>
      <xdr:col>3</xdr:col>
      <xdr:colOff>552450</xdr:colOff>
      <xdr:row>19</xdr:row>
      <xdr:rowOff>76200</xdr:rowOff>
    </xdr:to>
    <xdr:sp macro="" textlink="">
      <xdr:nvSpPr>
        <xdr:cNvPr id="20" name="pole tekstowe 1">
          <a:extLst>
            <a:ext uri="{FF2B5EF4-FFF2-40B4-BE49-F238E27FC236}">
              <a16:creationId xmlns:a16="http://schemas.microsoft.com/office/drawing/2014/main" id="{52ABA294-C77A-4DFB-8954-C568CBF60109}"/>
            </a:ext>
          </a:extLst>
        </xdr:cNvPr>
        <xdr:cNvSpPr txBox="1">
          <a:spLocks noChangeArrowheads="1"/>
        </xdr:cNvSpPr>
      </xdr:nvSpPr>
      <xdr:spPr bwMode="auto">
        <a:xfrm>
          <a:off x="9410700" y="11410950"/>
          <a:ext cx="180975" cy="5143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</xdr:col>
      <xdr:colOff>371475</xdr:colOff>
      <xdr:row>18</xdr:row>
      <xdr:rowOff>0</xdr:rowOff>
    </xdr:from>
    <xdr:to>
      <xdr:col>3</xdr:col>
      <xdr:colOff>552450</xdr:colOff>
      <xdr:row>19</xdr:row>
      <xdr:rowOff>76200</xdr:rowOff>
    </xdr:to>
    <xdr:sp macro="" textlink="">
      <xdr:nvSpPr>
        <xdr:cNvPr id="21" name="pole tekstowe 1">
          <a:extLst>
            <a:ext uri="{FF2B5EF4-FFF2-40B4-BE49-F238E27FC236}">
              <a16:creationId xmlns:a16="http://schemas.microsoft.com/office/drawing/2014/main" id="{B8D23CC7-BE26-4A98-996E-C2C0EB0AE371}"/>
            </a:ext>
          </a:extLst>
        </xdr:cNvPr>
        <xdr:cNvSpPr txBox="1">
          <a:spLocks noChangeArrowheads="1"/>
        </xdr:cNvSpPr>
      </xdr:nvSpPr>
      <xdr:spPr bwMode="auto">
        <a:xfrm>
          <a:off x="9410700" y="11410950"/>
          <a:ext cx="180975" cy="5143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180975</xdr:colOff>
      <xdr:row>27</xdr:row>
      <xdr:rowOff>0</xdr:rowOff>
    </xdr:to>
    <xdr:sp macro="" textlink="">
      <xdr:nvSpPr>
        <xdr:cNvPr id="22" name="pole tekstowe 1">
          <a:extLst>
            <a:ext uri="{FF2B5EF4-FFF2-40B4-BE49-F238E27FC236}">
              <a16:creationId xmlns:a16="http://schemas.microsoft.com/office/drawing/2014/main" id="{F6A854B4-BBEC-4C8B-A210-B258359E67EB}"/>
            </a:ext>
          </a:extLst>
        </xdr:cNvPr>
        <xdr:cNvSpPr txBox="1">
          <a:spLocks noChangeArrowheads="1"/>
        </xdr:cNvSpPr>
      </xdr:nvSpPr>
      <xdr:spPr bwMode="auto">
        <a:xfrm>
          <a:off x="10210800" y="11849100"/>
          <a:ext cx="180975" cy="25241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0</xdr:colOff>
      <xdr:row>19</xdr:row>
      <xdr:rowOff>0</xdr:rowOff>
    </xdr:from>
    <xdr:to>
      <xdr:col>6</xdr:col>
      <xdr:colOff>190500</xdr:colOff>
      <xdr:row>27</xdr:row>
      <xdr:rowOff>0</xdr:rowOff>
    </xdr:to>
    <xdr:sp macro="" textlink="">
      <xdr:nvSpPr>
        <xdr:cNvPr id="23" name="pole tekstowe 1">
          <a:extLst>
            <a:ext uri="{FF2B5EF4-FFF2-40B4-BE49-F238E27FC236}">
              <a16:creationId xmlns:a16="http://schemas.microsoft.com/office/drawing/2014/main" id="{3E5112EF-74B9-429D-8F24-6CBDCD0E374B}"/>
            </a:ext>
          </a:extLst>
        </xdr:cNvPr>
        <xdr:cNvSpPr txBox="1">
          <a:spLocks noChangeArrowheads="1"/>
        </xdr:cNvSpPr>
      </xdr:nvSpPr>
      <xdr:spPr bwMode="auto">
        <a:xfrm>
          <a:off x="14268450" y="11849100"/>
          <a:ext cx="190500" cy="25241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180975</xdr:colOff>
      <xdr:row>27</xdr:row>
      <xdr:rowOff>0</xdr:rowOff>
    </xdr:to>
    <xdr:sp macro="" textlink="">
      <xdr:nvSpPr>
        <xdr:cNvPr id="24" name="pole tekstowe 1">
          <a:extLst>
            <a:ext uri="{FF2B5EF4-FFF2-40B4-BE49-F238E27FC236}">
              <a16:creationId xmlns:a16="http://schemas.microsoft.com/office/drawing/2014/main" id="{F2E4BDFE-CD1A-471D-B8CD-33C4AE8108BD}"/>
            </a:ext>
          </a:extLst>
        </xdr:cNvPr>
        <xdr:cNvSpPr txBox="1">
          <a:spLocks noChangeArrowheads="1"/>
        </xdr:cNvSpPr>
      </xdr:nvSpPr>
      <xdr:spPr bwMode="auto">
        <a:xfrm>
          <a:off x="10210800" y="11849100"/>
          <a:ext cx="180975" cy="25241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180975</xdr:colOff>
      <xdr:row>27</xdr:row>
      <xdr:rowOff>0</xdr:rowOff>
    </xdr:to>
    <xdr:sp macro="" textlink="">
      <xdr:nvSpPr>
        <xdr:cNvPr id="25" name="pole tekstowe 1">
          <a:extLst>
            <a:ext uri="{FF2B5EF4-FFF2-40B4-BE49-F238E27FC236}">
              <a16:creationId xmlns:a16="http://schemas.microsoft.com/office/drawing/2014/main" id="{41BD01E2-0DD6-4358-8F1E-2D4623CD3364}"/>
            </a:ext>
          </a:extLst>
        </xdr:cNvPr>
        <xdr:cNvSpPr txBox="1">
          <a:spLocks noChangeArrowheads="1"/>
        </xdr:cNvSpPr>
      </xdr:nvSpPr>
      <xdr:spPr bwMode="auto">
        <a:xfrm>
          <a:off x="10210800" y="11849100"/>
          <a:ext cx="180975" cy="25241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314325</xdr:colOff>
      <xdr:row>19</xdr:row>
      <xdr:rowOff>0</xdr:rowOff>
    </xdr:from>
    <xdr:to>
      <xdr:col>5</xdr:col>
      <xdr:colOff>495300</xdr:colOff>
      <xdr:row>27</xdr:row>
      <xdr:rowOff>0</xdr:rowOff>
    </xdr:to>
    <xdr:sp macro="" textlink="">
      <xdr:nvSpPr>
        <xdr:cNvPr id="26" name="pole tekstowe 1">
          <a:extLst>
            <a:ext uri="{FF2B5EF4-FFF2-40B4-BE49-F238E27FC236}">
              <a16:creationId xmlns:a16="http://schemas.microsoft.com/office/drawing/2014/main" id="{38118ECF-5BFA-4C2D-9012-BB09AAA41FDA}"/>
            </a:ext>
          </a:extLst>
        </xdr:cNvPr>
        <xdr:cNvSpPr txBox="1">
          <a:spLocks noChangeArrowheads="1"/>
        </xdr:cNvSpPr>
      </xdr:nvSpPr>
      <xdr:spPr bwMode="auto">
        <a:xfrm>
          <a:off x="13039725" y="11849100"/>
          <a:ext cx="180975" cy="25241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180975</xdr:colOff>
      <xdr:row>27</xdr:row>
      <xdr:rowOff>0</xdr:rowOff>
    </xdr:to>
    <xdr:sp macro="" textlink="">
      <xdr:nvSpPr>
        <xdr:cNvPr id="27" name="pole tekstowe 1">
          <a:extLst>
            <a:ext uri="{FF2B5EF4-FFF2-40B4-BE49-F238E27FC236}">
              <a16:creationId xmlns:a16="http://schemas.microsoft.com/office/drawing/2014/main" id="{61BC848D-1CA2-4F54-9DB0-FC2706637129}"/>
            </a:ext>
          </a:extLst>
        </xdr:cNvPr>
        <xdr:cNvSpPr txBox="1">
          <a:spLocks noChangeArrowheads="1"/>
        </xdr:cNvSpPr>
      </xdr:nvSpPr>
      <xdr:spPr bwMode="auto">
        <a:xfrm>
          <a:off x="10210800" y="11849100"/>
          <a:ext cx="180975" cy="25241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685800</xdr:colOff>
      <xdr:row>18</xdr:row>
      <xdr:rowOff>0</xdr:rowOff>
    </xdr:from>
    <xdr:to>
      <xdr:col>4</xdr:col>
      <xdr:colOff>885825</xdr:colOff>
      <xdr:row>19</xdr:row>
      <xdr:rowOff>76200</xdr:rowOff>
    </xdr:to>
    <xdr:sp macro="" textlink="">
      <xdr:nvSpPr>
        <xdr:cNvPr id="28" name="pole tekstowe 1">
          <a:extLst>
            <a:ext uri="{FF2B5EF4-FFF2-40B4-BE49-F238E27FC236}">
              <a16:creationId xmlns:a16="http://schemas.microsoft.com/office/drawing/2014/main" id="{5B311F70-B927-4369-AAF7-D76B812F2AE6}"/>
            </a:ext>
          </a:extLst>
        </xdr:cNvPr>
        <xdr:cNvSpPr txBox="1">
          <a:spLocks noChangeArrowheads="1"/>
        </xdr:cNvSpPr>
      </xdr:nvSpPr>
      <xdr:spPr bwMode="auto">
        <a:xfrm>
          <a:off x="10896600" y="11410950"/>
          <a:ext cx="200025" cy="5143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685800</xdr:colOff>
      <xdr:row>18</xdr:row>
      <xdr:rowOff>0</xdr:rowOff>
    </xdr:from>
    <xdr:to>
      <xdr:col>4</xdr:col>
      <xdr:colOff>885825</xdr:colOff>
      <xdr:row>19</xdr:row>
      <xdr:rowOff>76200</xdr:rowOff>
    </xdr:to>
    <xdr:sp macro="" textlink="">
      <xdr:nvSpPr>
        <xdr:cNvPr id="29" name="pole tekstowe 1">
          <a:extLst>
            <a:ext uri="{FF2B5EF4-FFF2-40B4-BE49-F238E27FC236}">
              <a16:creationId xmlns:a16="http://schemas.microsoft.com/office/drawing/2014/main" id="{EBAC85FE-AC33-4084-91C3-FC997C714230}"/>
            </a:ext>
          </a:extLst>
        </xdr:cNvPr>
        <xdr:cNvSpPr txBox="1">
          <a:spLocks noChangeArrowheads="1"/>
        </xdr:cNvSpPr>
      </xdr:nvSpPr>
      <xdr:spPr bwMode="auto">
        <a:xfrm>
          <a:off x="10896600" y="11410950"/>
          <a:ext cx="200025" cy="5143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685800</xdr:colOff>
      <xdr:row>18</xdr:row>
      <xdr:rowOff>0</xdr:rowOff>
    </xdr:from>
    <xdr:to>
      <xdr:col>4</xdr:col>
      <xdr:colOff>885825</xdr:colOff>
      <xdr:row>19</xdr:row>
      <xdr:rowOff>76200</xdr:rowOff>
    </xdr:to>
    <xdr:sp macro="" textlink="">
      <xdr:nvSpPr>
        <xdr:cNvPr id="30" name="pole tekstowe 1">
          <a:extLst>
            <a:ext uri="{FF2B5EF4-FFF2-40B4-BE49-F238E27FC236}">
              <a16:creationId xmlns:a16="http://schemas.microsoft.com/office/drawing/2014/main" id="{816C6A59-5025-4468-8E60-1AA53519C742}"/>
            </a:ext>
          </a:extLst>
        </xdr:cNvPr>
        <xdr:cNvSpPr txBox="1">
          <a:spLocks noChangeArrowheads="1"/>
        </xdr:cNvSpPr>
      </xdr:nvSpPr>
      <xdr:spPr bwMode="auto">
        <a:xfrm>
          <a:off x="10896600" y="11410950"/>
          <a:ext cx="200025" cy="5143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685800</xdr:colOff>
      <xdr:row>18</xdr:row>
      <xdr:rowOff>28575</xdr:rowOff>
    </xdr:from>
    <xdr:to>
      <xdr:col>4</xdr:col>
      <xdr:colOff>885825</xdr:colOff>
      <xdr:row>19</xdr:row>
      <xdr:rowOff>104775</xdr:rowOff>
    </xdr:to>
    <xdr:sp macro="" textlink="">
      <xdr:nvSpPr>
        <xdr:cNvPr id="31" name="pole tekstowe 1">
          <a:extLst>
            <a:ext uri="{FF2B5EF4-FFF2-40B4-BE49-F238E27FC236}">
              <a16:creationId xmlns:a16="http://schemas.microsoft.com/office/drawing/2014/main" id="{B4770B22-00A4-4ADB-B5B9-7F406379F680}"/>
            </a:ext>
          </a:extLst>
        </xdr:cNvPr>
        <xdr:cNvSpPr txBox="1">
          <a:spLocks noChangeArrowheads="1"/>
        </xdr:cNvSpPr>
      </xdr:nvSpPr>
      <xdr:spPr bwMode="auto">
        <a:xfrm>
          <a:off x="10896600" y="11439525"/>
          <a:ext cx="200025" cy="5143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</xdr:col>
      <xdr:colOff>371475</xdr:colOff>
      <xdr:row>18</xdr:row>
      <xdr:rowOff>0</xdr:rowOff>
    </xdr:from>
    <xdr:to>
      <xdr:col>3</xdr:col>
      <xdr:colOff>552450</xdr:colOff>
      <xdr:row>19</xdr:row>
      <xdr:rowOff>76200</xdr:rowOff>
    </xdr:to>
    <xdr:sp macro="" textlink="">
      <xdr:nvSpPr>
        <xdr:cNvPr id="32" name="pole tekstowe 1">
          <a:extLst>
            <a:ext uri="{FF2B5EF4-FFF2-40B4-BE49-F238E27FC236}">
              <a16:creationId xmlns:a16="http://schemas.microsoft.com/office/drawing/2014/main" id="{11F6BDF7-E3AE-49F7-8F9F-D48350511735}"/>
            </a:ext>
          </a:extLst>
        </xdr:cNvPr>
        <xdr:cNvSpPr txBox="1">
          <a:spLocks noChangeArrowheads="1"/>
        </xdr:cNvSpPr>
      </xdr:nvSpPr>
      <xdr:spPr bwMode="auto">
        <a:xfrm>
          <a:off x="9410700" y="11410950"/>
          <a:ext cx="180975" cy="5143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</xdr:col>
      <xdr:colOff>371475</xdr:colOff>
      <xdr:row>18</xdr:row>
      <xdr:rowOff>0</xdr:rowOff>
    </xdr:from>
    <xdr:to>
      <xdr:col>3</xdr:col>
      <xdr:colOff>552450</xdr:colOff>
      <xdr:row>19</xdr:row>
      <xdr:rowOff>76200</xdr:rowOff>
    </xdr:to>
    <xdr:sp macro="" textlink="">
      <xdr:nvSpPr>
        <xdr:cNvPr id="33" name="pole tekstowe 1">
          <a:extLst>
            <a:ext uri="{FF2B5EF4-FFF2-40B4-BE49-F238E27FC236}">
              <a16:creationId xmlns:a16="http://schemas.microsoft.com/office/drawing/2014/main" id="{0C560F17-E071-4150-B4EF-E5F1E986C210}"/>
            </a:ext>
          </a:extLst>
        </xdr:cNvPr>
        <xdr:cNvSpPr txBox="1">
          <a:spLocks noChangeArrowheads="1"/>
        </xdr:cNvSpPr>
      </xdr:nvSpPr>
      <xdr:spPr bwMode="auto">
        <a:xfrm>
          <a:off x="9410700" y="11410950"/>
          <a:ext cx="180975" cy="5143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</xdr:col>
      <xdr:colOff>371475</xdr:colOff>
      <xdr:row>18</xdr:row>
      <xdr:rowOff>0</xdr:rowOff>
    </xdr:from>
    <xdr:to>
      <xdr:col>3</xdr:col>
      <xdr:colOff>552450</xdr:colOff>
      <xdr:row>19</xdr:row>
      <xdr:rowOff>76200</xdr:rowOff>
    </xdr:to>
    <xdr:sp macro="" textlink="">
      <xdr:nvSpPr>
        <xdr:cNvPr id="34" name="pole tekstowe 1">
          <a:extLst>
            <a:ext uri="{FF2B5EF4-FFF2-40B4-BE49-F238E27FC236}">
              <a16:creationId xmlns:a16="http://schemas.microsoft.com/office/drawing/2014/main" id="{A8F8788E-B801-44B3-87F0-3E7E22AFA30D}"/>
            </a:ext>
          </a:extLst>
        </xdr:cNvPr>
        <xdr:cNvSpPr txBox="1">
          <a:spLocks noChangeArrowheads="1"/>
        </xdr:cNvSpPr>
      </xdr:nvSpPr>
      <xdr:spPr bwMode="auto">
        <a:xfrm>
          <a:off x="9410700" y="11410950"/>
          <a:ext cx="180975" cy="5143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</xdr:col>
      <xdr:colOff>371475</xdr:colOff>
      <xdr:row>18</xdr:row>
      <xdr:rowOff>0</xdr:rowOff>
    </xdr:from>
    <xdr:to>
      <xdr:col>3</xdr:col>
      <xdr:colOff>552450</xdr:colOff>
      <xdr:row>19</xdr:row>
      <xdr:rowOff>76200</xdr:rowOff>
    </xdr:to>
    <xdr:sp macro="" textlink="">
      <xdr:nvSpPr>
        <xdr:cNvPr id="35" name="pole tekstowe 1">
          <a:extLst>
            <a:ext uri="{FF2B5EF4-FFF2-40B4-BE49-F238E27FC236}">
              <a16:creationId xmlns:a16="http://schemas.microsoft.com/office/drawing/2014/main" id="{7D0231BE-F976-4DC7-8A00-F907D7E40A2D}"/>
            </a:ext>
          </a:extLst>
        </xdr:cNvPr>
        <xdr:cNvSpPr txBox="1">
          <a:spLocks noChangeArrowheads="1"/>
        </xdr:cNvSpPr>
      </xdr:nvSpPr>
      <xdr:spPr bwMode="auto">
        <a:xfrm>
          <a:off x="9410700" y="11410950"/>
          <a:ext cx="180975" cy="5143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180975</xdr:colOff>
      <xdr:row>27</xdr:row>
      <xdr:rowOff>0</xdr:rowOff>
    </xdr:to>
    <xdr:sp macro="" textlink="">
      <xdr:nvSpPr>
        <xdr:cNvPr id="36" name="pole tekstowe 1">
          <a:extLst>
            <a:ext uri="{FF2B5EF4-FFF2-40B4-BE49-F238E27FC236}">
              <a16:creationId xmlns:a16="http://schemas.microsoft.com/office/drawing/2014/main" id="{DA49AC44-59C2-488F-AEEE-07F2E5BC5117}"/>
            </a:ext>
          </a:extLst>
        </xdr:cNvPr>
        <xdr:cNvSpPr txBox="1">
          <a:spLocks noChangeArrowheads="1"/>
        </xdr:cNvSpPr>
      </xdr:nvSpPr>
      <xdr:spPr bwMode="auto">
        <a:xfrm>
          <a:off x="10210800" y="11849100"/>
          <a:ext cx="180975" cy="25241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0</xdr:colOff>
      <xdr:row>19</xdr:row>
      <xdr:rowOff>0</xdr:rowOff>
    </xdr:from>
    <xdr:to>
      <xdr:col>6</xdr:col>
      <xdr:colOff>190500</xdr:colOff>
      <xdr:row>27</xdr:row>
      <xdr:rowOff>0</xdr:rowOff>
    </xdr:to>
    <xdr:sp macro="" textlink="">
      <xdr:nvSpPr>
        <xdr:cNvPr id="37" name="pole tekstowe 1">
          <a:extLst>
            <a:ext uri="{FF2B5EF4-FFF2-40B4-BE49-F238E27FC236}">
              <a16:creationId xmlns:a16="http://schemas.microsoft.com/office/drawing/2014/main" id="{09F3CE40-9DF1-40D3-A9D8-D31F75D0B781}"/>
            </a:ext>
          </a:extLst>
        </xdr:cNvPr>
        <xdr:cNvSpPr txBox="1">
          <a:spLocks noChangeArrowheads="1"/>
        </xdr:cNvSpPr>
      </xdr:nvSpPr>
      <xdr:spPr bwMode="auto">
        <a:xfrm>
          <a:off x="14268450" y="11849100"/>
          <a:ext cx="190500" cy="25241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180975</xdr:colOff>
      <xdr:row>27</xdr:row>
      <xdr:rowOff>0</xdr:rowOff>
    </xdr:to>
    <xdr:sp macro="" textlink="">
      <xdr:nvSpPr>
        <xdr:cNvPr id="38" name="pole tekstowe 1">
          <a:extLst>
            <a:ext uri="{FF2B5EF4-FFF2-40B4-BE49-F238E27FC236}">
              <a16:creationId xmlns:a16="http://schemas.microsoft.com/office/drawing/2014/main" id="{AEFDF524-7CDE-4BD4-A336-934594BC9215}"/>
            </a:ext>
          </a:extLst>
        </xdr:cNvPr>
        <xdr:cNvSpPr txBox="1">
          <a:spLocks noChangeArrowheads="1"/>
        </xdr:cNvSpPr>
      </xdr:nvSpPr>
      <xdr:spPr bwMode="auto">
        <a:xfrm>
          <a:off x="10210800" y="11849100"/>
          <a:ext cx="180975" cy="25241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180975</xdr:colOff>
      <xdr:row>27</xdr:row>
      <xdr:rowOff>0</xdr:rowOff>
    </xdr:to>
    <xdr:sp macro="" textlink="">
      <xdr:nvSpPr>
        <xdr:cNvPr id="39" name="pole tekstowe 1">
          <a:extLst>
            <a:ext uri="{FF2B5EF4-FFF2-40B4-BE49-F238E27FC236}">
              <a16:creationId xmlns:a16="http://schemas.microsoft.com/office/drawing/2014/main" id="{B551C88D-9C21-4539-879D-97EC98EA4C77}"/>
            </a:ext>
          </a:extLst>
        </xdr:cNvPr>
        <xdr:cNvSpPr txBox="1">
          <a:spLocks noChangeArrowheads="1"/>
        </xdr:cNvSpPr>
      </xdr:nvSpPr>
      <xdr:spPr bwMode="auto">
        <a:xfrm>
          <a:off x="10210800" y="11849100"/>
          <a:ext cx="180975" cy="25241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314325</xdr:colOff>
      <xdr:row>19</xdr:row>
      <xdr:rowOff>0</xdr:rowOff>
    </xdr:from>
    <xdr:to>
      <xdr:col>5</xdr:col>
      <xdr:colOff>495300</xdr:colOff>
      <xdr:row>27</xdr:row>
      <xdr:rowOff>0</xdr:rowOff>
    </xdr:to>
    <xdr:sp macro="" textlink="">
      <xdr:nvSpPr>
        <xdr:cNvPr id="40" name="pole tekstowe 1">
          <a:extLst>
            <a:ext uri="{FF2B5EF4-FFF2-40B4-BE49-F238E27FC236}">
              <a16:creationId xmlns:a16="http://schemas.microsoft.com/office/drawing/2014/main" id="{CAA9763E-1960-49FE-8F78-03B38D50F1C1}"/>
            </a:ext>
          </a:extLst>
        </xdr:cNvPr>
        <xdr:cNvSpPr txBox="1">
          <a:spLocks noChangeArrowheads="1"/>
        </xdr:cNvSpPr>
      </xdr:nvSpPr>
      <xdr:spPr bwMode="auto">
        <a:xfrm>
          <a:off x="13039725" y="11849100"/>
          <a:ext cx="180975" cy="25241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180975</xdr:colOff>
      <xdr:row>27</xdr:row>
      <xdr:rowOff>0</xdr:rowOff>
    </xdr:to>
    <xdr:sp macro="" textlink="">
      <xdr:nvSpPr>
        <xdr:cNvPr id="41" name="pole tekstowe 1">
          <a:extLst>
            <a:ext uri="{FF2B5EF4-FFF2-40B4-BE49-F238E27FC236}">
              <a16:creationId xmlns:a16="http://schemas.microsoft.com/office/drawing/2014/main" id="{32FFEBDD-7BD4-4483-BB2D-3998B4869D91}"/>
            </a:ext>
          </a:extLst>
        </xdr:cNvPr>
        <xdr:cNvSpPr txBox="1">
          <a:spLocks noChangeArrowheads="1"/>
        </xdr:cNvSpPr>
      </xdr:nvSpPr>
      <xdr:spPr bwMode="auto">
        <a:xfrm>
          <a:off x="10210800" y="11849100"/>
          <a:ext cx="180975" cy="25241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180975</xdr:colOff>
      <xdr:row>19</xdr:row>
      <xdr:rowOff>76200</xdr:rowOff>
    </xdr:to>
    <xdr:sp macro="" textlink="">
      <xdr:nvSpPr>
        <xdr:cNvPr id="42" name="pole tekstowe 1">
          <a:extLst>
            <a:ext uri="{FF2B5EF4-FFF2-40B4-BE49-F238E27FC236}">
              <a16:creationId xmlns:a16="http://schemas.microsoft.com/office/drawing/2014/main" id="{8D5E19CF-473F-4605-858D-C7B739692963}"/>
            </a:ext>
          </a:extLst>
        </xdr:cNvPr>
        <xdr:cNvSpPr txBox="1">
          <a:spLocks noChangeArrowheads="1"/>
        </xdr:cNvSpPr>
      </xdr:nvSpPr>
      <xdr:spPr bwMode="auto">
        <a:xfrm>
          <a:off x="20621625" y="11410950"/>
          <a:ext cx="180975" cy="5143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180975</xdr:colOff>
      <xdr:row>19</xdr:row>
      <xdr:rowOff>76200</xdr:rowOff>
    </xdr:to>
    <xdr:sp macro="" textlink="">
      <xdr:nvSpPr>
        <xdr:cNvPr id="43" name="pole tekstowe 1">
          <a:extLst>
            <a:ext uri="{FF2B5EF4-FFF2-40B4-BE49-F238E27FC236}">
              <a16:creationId xmlns:a16="http://schemas.microsoft.com/office/drawing/2014/main" id="{72D8F9CB-B01E-4F78-839E-A424D1399E13}"/>
            </a:ext>
          </a:extLst>
        </xdr:cNvPr>
        <xdr:cNvSpPr txBox="1">
          <a:spLocks noChangeArrowheads="1"/>
        </xdr:cNvSpPr>
      </xdr:nvSpPr>
      <xdr:spPr bwMode="auto">
        <a:xfrm>
          <a:off x="20621625" y="11410950"/>
          <a:ext cx="180975" cy="5143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190500</xdr:colOff>
      <xdr:row>19</xdr:row>
      <xdr:rowOff>76200</xdr:rowOff>
    </xdr:to>
    <xdr:sp macro="" textlink="">
      <xdr:nvSpPr>
        <xdr:cNvPr id="44" name="pole tekstowe 1">
          <a:extLst>
            <a:ext uri="{FF2B5EF4-FFF2-40B4-BE49-F238E27FC236}">
              <a16:creationId xmlns:a16="http://schemas.microsoft.com/office/drawing/2014/main" id="{2FBA04B7-0F84-42EA-934B-E183F6938139}"/>
            </a:ext>
          </a:extLst>
        </xdr:cNvPr>
        <xdr:cNvSpPr txBox="1">
          <a:spLocks noChangeArrowheads="1"/>
        </xdr:cNvSpPr>
      </xdr:nvSpPr>
      <xdr:spPr bwMode="auto">
        <a:xfrm>
          <a:off x="20621625" y="11410950"/>
          <a:ext cx="190500" cy="5143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180975</xdr:colOff>
      <xdr:row>19</xdr:row>
      <xdr:rowOff>76200</xdr:rowOff>
    </xdr:to>
    <xdr:sp macro="" textlink="">
      <xdr:nvSpPr>
        <xdr:cNvPr id="45" name="pole tekstowe 1">
          <a:extLst>
            <a:ext uri="{FF2B5EF4-FFF2-40B4-BE49-F238E27FC236}">
              <a16:creationId xmlns:a16="http://schemas.microsoft.com/office/drawing/2014/main" id="{F825D34B-4CDB-44F4-9923-AEB1FF62A736}"/>
            </a:ext>
          </a:extLst>
        </xdr:cNvPr>
        <xdr:cNvSpPr txBox="1">
          <a:spLocks noChangeArrowheads="1"/>
        </xdr:cNvSpPr>
      </xdr:nvSpPr>
      <xdr:spPr bwMode="auto">
        <a:xfrm>
          <a:off x="20621625" y="11410950"/>
          <a:ext cx="180975" cy="5143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180975</xdr:colOff>
      <xdr:row>19</xdr:row>
      <xdr:rowOff>76200</xdr:rowOff>
    </xdr:to>
    <xdr:sp macro="" textlink="">
      <xdr:nvSpPr>
        <xdr:cNvPr id="46" name="pole tekstowe 1">
          <a:extLst>
            <a:ext uri="{FF2B5EF4-FFF2-40B4-BE49-F238E27FC236}">
              <a16:creationId xmlns:a16="http://schemas.microsoft.com/office/drawing/2014/main" id="{01DBC9BE-E866-4B61-AC63-8E5B9D36217A}"/>
            </a:ext>
          </a:extLst>
        </xdr:cNvPr>
        <xdr:cNvSpPr txBox="1">
          <a:spLocks noChangeArrowheads="1"/>
        </xdr:cNvSpPr>
      </xdr:nvSpPr>
      <xdr:spPr bwMode="auto">
        <a:xfrm>
          <a:off x="20621625" y="11410950"/>
          <a:ext cx="180975" cy="5143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180975</xdr:colOff>
      <xdr:row>19</xdr:row>
      <xdr:rowOff>76200</xdr:rowOff>
    </xdr:to>
    <xdr:sp macro="" textlink="">
      <xdr:nvSpPr>
        <xdr:cNvPr id="47" name="pole tekstowe 1">
          <a:extLst>
            <a:ext uri="{FF2B5EF4-FFF2-40B4-BE49-F238E27FC236}">
              <a16:creationId xmlns:a16="http://schemas.microsoft.com/office/drawing/2014/main" id="{30C59F34-73FD-45D3-8329-F59241EA4B25}"/>
            </a:ext>
          </a:extLst>
        </xdr:cNvPr>
        <xdr:cNvSpPr txBox="1">
          <a:spLocks noChangeArrowheads="1"/>
        </xdr:cNvSpPr>
      </xdr:nvSpPr>
      <xdr:spPr bwMode="auto">
        <a:xfrm>
          <a:off x="20621625" y="11410950"/>
          <a:ext cx="180975" cy="5143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190500</xdr:colOff>
      <xdr:row>19</xdr:row>
      <xdr:rowOff>76200</xdr:rowOff>
    </xdr:to>
    <xdr:sp macro="" textlink="">
      <xdr:nvSpPr>
        <xdr:cNvPr id="48" name="pole tekstowe 1">
          <a:extLst>
            <a:ext uri="{FF2B5EF4-FFF2-40B4-BE49-F238E27FC236}">
              <a16:creationId xmlns:a16="http://schemas.microsoft.com/office/drawing/2014/main" id="{53FD9219-C80B-4F4F-905D-3E262BFDE01C}"/>
            </a:ext>
          </a:extLst>
        </xdr:cNvPr>
        <xdr:cNvSpPr txBox="1">
          <a:spLocks noChangeArrowheads="1"/>
        </xdr:cNvSpPr>
      </xdr:nvSpPr>
      <xdr:spPr bwMode="auto">
        <a:xfrm>
          <a:off x="20621625" y="11410950"/>
          <a:ext cx="190500" cy="5143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180975</xdr:colOff>
      <xdr:row>19</xdr:row>
      <xdr:rowOff>76200</xdr:rowOff>
    </xdr:to>
    <xdr:sp macro="" textlink="">
      <xdr:nvSpPr>
        <xdr:cNvPr id="49" name="pole tekstowe 1">
          <a:extLst>
            <a:ext uri="{FF2B5EF4-FFF2-40B4-BE49-F238E27FC236}">
              <a16:creationId xmlns:a16="http://schemas.microsoft.com/office/drawing/2014/main" id="{D76E2115-5F50-4B51-A7D6-18E0B8630204}"/>
            </a:ext>
          </a:extLst>
        </xdr:cNvPr>
        <xdr:cNvSpPr txBox="1">
          <a:spLocks noChangeArrowheads="1"/>
        </xdr:cNvSpPr>
      </xdr:nvSpPr>
      <xdr:spPr bwMode="auto">
        <a:xfrm>
          <a:off x="20621625" y="11410950"/>
          <a:ext cx="180975" cy="5143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"/>
  <sheetViews>
    <sheetView view="pageBreakPreview" zoomScale="70" zoomScaleNormal="90" zoomScaleSheetLayoutView="70" workbookViewId="0">
      <selection activeCell="A2" sqref="A2:N2"/>
    </sheetView>
  </sheetViews>
  <sheetFormatPr defaultColWidth="8.875" defaultRowHeight="14.25"/>
  <cols>
    <col min="1" max="1" width="4.875" customWidth="1"/>
    <col min="2" max="2" width="82.625" customWidth="1"/>
    <col min="3" max="3" width="13.625" customWidth="1"/>
    <col min="4" max="4" width="12.125" customWidth="1"/>
    <col min="5" max="5" width="31.625" style="1" customWidth="1"/>
    <col min="6" max="6" width="21" customWidth="1"/>
    <col min="7" max="7" width="28.625" customWidth="1"/>
    <col min="8" max="8" width="17.125" style="2" customWidth="1"/>
    <col min="9" max="9" width="23.125" customWidth="1"/>
    <col min="10" max="10" width="11.125" customWidth="1"/>
    <col min="11" max="11" width="23.5" customWidth="1"/>
    <col min="12" max="12" width="15" customWidth="1"/>
    <col min="13" max="13" width="16.625" customWidth="1"/>
    <col min="14" max="14" width="18.125" customWidth="1"/>
    <col min="15" max="15" width="12" customWidth="1"/>
    <col min="16" max="16" width="13.625" customWidth="1"/>
  </cols>
  <sheetData>
    <row r="1" spans="1:14" s="39" customFormat="1" ht="30" customHeight="1">
      <c r="A1" s="159" t="s">
        <v>149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</row>
    <row r="2" spans="1:14" s="39" customFormat="1" ht="30" customHeight="1">
      <c r="A2" s="159" t="s">
        <v>119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</row>
    <row r="3" spans="1:14" s="39" customFormat="1" ht="30" customHeight="1">
      <c r="A3" s="162" t="s">
        <v>138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8" customFormat="1" ht="79.5" customHeight="1">
      <c r="A4" s="5" t="s">
        <v>12</v>
      </c>
      <c r="B4" s="5" t="s">
        <v>130</v>
      </c>
      <c r="C4" s="5" t="s">
        <v>13</v>
      </c>
      <c r="D4" s="5" t="s">
        <v>14</v>
      </c>
      <c r="E4" s="5" t="s">
        <v>15</v>
      </c>
      <c r="F4" s="5" t="s">
        <v>16</v>
      </c>
      <c r="G4" s="6" t="s">
        <v>17</v>
      </c>
      <c r="H4" s="5" t="s">
        <v>18</v>
      </c>
      <c r="I4" s="5" t="s">
        <v>19</v>
      </c>
      <c r="J4" s="5" t="s">
        <v>20</v>
      </c>
      <c r="K4" s="7" t="s">
        <v>21</v>
      </c>
      <c r="L4" s="5" t="s">
        <v>22</v>
      </c>
      <c r="M4" s="5" t="s">
        <v>23</v>
      </c>
      <c r="N4" s="5" t="s">
        <v>24</v>
      </c>
    </row>
    <row r="5" spans="1:14">
      <c r="A5" s="130" t="s">
        <v>9</v>
      </c>
      <c r="B5" s="130" t="s">
        <v>0</v>
      </c>
      <c r="C5" s="130" t="s">
        <v>1</v>
      </c>
      <c r="D5" s="130" t="s">
        <v>2</v>
      </c>
      <c r="E5" s="130" t="s">
        <v>3</v>
      </c>
      <c r="F5" s="130" t="s">
        <v>4</v>
      </c>
      <c r="G5" s="130" t="s">
        <v>5</v>
      </c>
      <c r="H5" s="130" t="s">
        <v>6</v>
      </c>
      <c r="I5" s="130" t="s">
        <v>7</v>
      </c>
      <c r="J5" s="130" t="s">
        <v>8</v>
      </c>
      <c r="K5" s="130" t="s">
        <v>25</v>
      </c>
      <c r="L5" s="130" t="s">
        <v>26</v>
      </c>
      <c r="M5" s="130" t="s">
        <v>27</v>
      </c>
      <c r="N5" s="130" t="s">
        <v>28</v>
      </c>
    </row>
    <row r="6" spans="1:14" ht="63" customHeight="1">
      <c r="A6" s="41" t="s">
        <v>9</v>
      </c>
      <c r="B6" s="42" t="s">
        <v>96</v>
      </c>
      <c r="C6" s="43" t="s">
        <v>97</v>
      </c>
      <c r="D6" s="44" t="s">
        <v>35</v>
      </c>
      <c r="E6" s="45">
        <v>120</v>
      </c>
      <c r="F6" s="46"/>
      <c r="G6" s="47" t="e">
        <f>E6/F6</f>
        <v>#DIV/0!</v>
      </c>
      <c r="H6" s="48"/>
      <c r="I6" s="92"/>
      <c r="J6" s="91"/>
      <c r="K6" s="62"/>
      <c r="L6" s="50"/>
      <c r="M6" s="51" t="e">
        <f>ROUND(G6*K6,2)</f>
        <v>#DIV/0!</v>
      </c>
      <c r="N6" s="49" t="e">
        <f>ROUND((M6*L6)+M6,2)</f>
        <v>#DIV/0!</v>
      </c>
    </row>
    <row r="7" spans="1:14" ht="55.5" customHeight="1">
      <c r="A7" s="41" t="s">
        <v>0</v>
      </c>
      <c r="B7" s="42" t="s">
        <v>98</v>
      </c>
      <c r="C7" s="43" t="s">
        <v>97</v>
      </c>
      <c r="D7" s="44" t="s">
        <v>35</v>
      </c>
      <c r="E7" s="45">
        <v>120</v>
      </c>
      <c r="F7" s="52"/>
      <c r="G7" s="47" t="e">
        <f t="shared" ref="G7:G8" si="0">E7/F7</f>
        <v>#DIV/0!</v>
      </c>
      <c r="H7" s="48"/>
      <c r="I7" s="92"/>
      <c r="J7" s="91"/>
      <c r="K7" s="62"/>
      <c r="L7" s="50"/>
      <c r="M7" s="51" t="e">
        <f t="shared" ref="M7:M18" si="1">ROUND(G7*K7,2)</f>
        <v>#DIV/0!</v>
      </c>
      <c r="N7" s="49" t="e">
        <f t="shared" ref="N7:N18" si="2">ROUND((M7*L7)+M7,2)</f>
        <v>#DIV/0!</v>
      </c>
    </row>
    <row r="8" spans="1:14" ht="51.75" customHeight="1">
      <c r="A8" s="41" t="s">
        <v>1</v>
      </c>
      <c r="B8" s="53" t="s">
        <v>99</v>
      </c>
      <c r="C8" s="43" t="s">
        <v>97</v>
      </c>
      <c r="D8" s="44" t="s">
        <v>35</v>
      </c>
      <c r="E8" s="45">
        <v>600</v>
      </c>
      <c r="F8" s="52"/>
      <c r="G8" s="47" t="e">
        <f t="shared" si="0"/>
        <v>#DIV/0!</v>
      </c>
      <c r="H8" s="48"/>
      <c r="I8" s="92"/>
      <c r="J8" s="91"/>
      <c r="K8" s="62"/>
      <c r="L8" s="50"/>
      <c r="M8" s="51" t="e">
        <f t="shared" si="1"/>
        <v>#DIV/0!</v>
      </c>
      <c r="N8" s="49" t="e">
        <f t="shared" si="2"/>
        <v>#DIV/0!</v>
      </c>
    </row>
    <row r="9" spans="1:14" ht="97.5" customHeight="1">
      <c r="A9" s="41" t="s">
        <v>2</v>
      </c>
      <c r="B9" s="42" t="s">
        <v>100</v>
      </c>
      <c r="C9" s="43" t="s">
        <v>97</v>
      </c>
      <c r="D9" s="44" t="s">
        <v>35</v>
      </c>
      <c r="E9" s="45">
        <v>600</v>
      </c>
      <c r="F9" s="52"/>
      <c r="G9" s="47" t="e">
        <f>E9/F9</f>
        <v>#DIV/0!</v>
      </c>
      <c r="H9" s="48"/>
      <c r="I9" s="92"/>
      <c r="J9" s="91"/>
      <c r="K9" s="62"/>
      <c r="L9" s="50"/>
      <c r="M9" s="51" t="e">
        <f t="shared" si="1"/>
        <v>#DIV/0!</v>
      </c>
      <c r="N9" s="49" t="e">
        <f t="shared" si="2"/>
        <v>#DIV/0!</v>
      </c>
    </row>
    <row r="10" spans="1:14" ht="78.75" customHeight="1">
      <c r="A10" s="41" t="s">
        <v>3</v>
      </c>
      <c r="B10" s="42" t="s">
        <v>101</v>
      </c>
      <c r="C10" s="43" t="s">
        <v>97</v>
      </c>
      <c r="D10" s="44" t="s">
        <v>35</v>
      </c>
      <c r="E10" s="45">
        <v>600</v>
      </c>
      <c r="F10" s="52"/>
      <c r="G10" s="47" t="e">
        <f t="shared" ref="G10:G17" si="3">E10/F10</f>
        <v>#DIV/0!</v>
      </c>
      <c r="H10" s="48"/>
      <c r="I10" s="92"/>
      <c r="J10" s="91"/>
      <c r="K10" s="62"/>
      <c r="L10" s="50"/>
      <c r="M10" s="51" t="e">
        <f t="shared" si="1"/>
        <v>#DIV/0!</v>
      </c>
      <c r="N10" s="49" t="e">
        <f t="shared" si="2"/>
        <v>#DIV/0!</v>
      </c>
    </row>
    <row r="11" spans="1:14" ht="60.75" customHeight="1">
      <c r="A11" s="41" t="s">
        <v>4</v>
      </c>
      <c r="B11" s="42" t="s">
        <v>102</v>
      </c>
      <c r="C11" s="43" t="s">
        <v>97</v>
      </c>
      <c r="D11" s="44" t="s">
        <v>35</v>
      </c>
      <c r="E11" s="45">
        <v>400</v>
      </c>
      <c r="F11" s="52"/>
      <c r="G11" s="47" t="e">
        <f t="shared" si="3"/>
        <v>#DIV/0!</v>
      </c>
      <c r="H11" s="48"/>
      <c r="I11" s="92"/>
      <c r="J11" s="91"/>
      <c r="K11" s="62"/>
      <c r="L11" s="50"/>
      <c r="M11" s="51" t="e">
        <f t="shared" si="1"/>
        <v>#DIV/0!</v>
      </c>
      <c r="N11" s="49" t="e">
        <f t="shared" si="2"/>
        <v>#DIV/0!</v>
      </c>
    </row>
    <row r="12" spans="1:14" ht="78.75" customHeight="1">
      <c r="A12" s="41" t="s">
        <v>5</v>
      </c>
      <c r="B12" s="42" t="s">
        <v>103</v>
      </c>
      <c r="C12" s="43" t="s">
        <v>97</v>
      </c>
      <c r="D12" s="44" t="s">
        <v>35</v>
      </c>
      <c r="E12" s="45">
        <v>400</v>
      </c>
      <c r="F12" s="52"/>
      <c r="G12" s="47" t="e">
        <f t="shared" si="3"/>
        <v>#DIV/0!</v>
      </c>
      <c r="H12" s="54"/>
      <c r="I12" s="92"/>
      <c r="J12" s="91"/>
      <c r="K12" s="62"/>
      <c r="L12" s="50"/>
      <c r="M12" s="51" t="e">
        <f t="shared" si="1"/>
        <v>#DIV/0!</v>
      </c>
      <c r="N12" s="49" t="e">
        <f t="shared" si="2"/>
        <v>#DIV/0!</v>
      </c>
    </row>
    <row r="13" spans="1:14" ht="51" customHeight="1">
      <c r="A13" s="41" t="s">
        <v>6</v>
      </c>
      <c r="B13" s="42" t="s">
        <v>104</v>
      </c>
      <c r="C13" s="43" t="s">
        <v>97</v>
      </c>
      <c r="D13" s="44" t="s">
        <v>35</v>
      </c>
      <c r="E13" s="45">
        <v>40</v>
      </c>
      <c r="F13" s="52"/>
      <c r="G13" s="47" t="e">
        <f t="shared" si="3"/>
        <v>#DIV/0!</v>
      </c>
      <c r="H13" s="54"/>
      <c r="I13" s="92"/>
      <c r="J13" s="91"/>
      <c r="K13" s="62"/>
      <c r="L13" s="50"/>
      <c r="M13" s="51" t="e">
        <f t="shared" si="1"/>
        <v>#DIV/0!</v>
      </c>
      <c r="N13" s="49" t="e">
        <f t="shared" si="2"/>
        <v>#DIV/0!</v>
      </c>
    </row>
    <row r="14" spans="1:14" ht="57.75" customHeight="1">
      <c r="A14" s="41" t="s">
        <v>7</v>
      </c>
      <c r="B14" s="42" t="s">
        <v>105</v>
      </c>
      <c r="C14" s="43" t="s">
        <v>97</v>
      </c>
      <c r="D14" s="44" t="s">
        <v>35</v>
      </c>
      <c r="E14" s="45">
        <v>120</v>
      </c>
      <c r="F14" s="52"/>
      <c r="G14" s="47" t="e">
        <f t="shared" si="3"/>
        <v>#DIV/0!</v>
      </c>
      <c r="H14" s="54"/>
      <c r="I14" s="92"/>
      <c r="J14" s="91"/>
      <c r="K14" s="62"/>
      <c r="L14" s="50"/>
      <c r="M14" s="51" t="e">
        <f t="shared" si="1"/>
        <v>#DIV/0!</v>
      </c>
      <c r="N14" s="49" t="e">
        <f t="shared" si="2"/>
        <v>#DIV/0!</v>
      </c>
    </row>
    <row r="15" spans="1:14" ht="54" customHeight="1">
      <c r="A15" s="41" t="s">
        <v>8</v>
      </c>
      <c r="B15" s="42" t="s">
        <v>106</v>
      </c>
      <c r="C15" s="43" t="s">
        <v>142</v>
      </c>
      <c r="D15" s="44" t="s">
        <v>35</v>
      </c>
      <c r="E15" s="45">
        <v>320</v>
      </c>
      <c r="F15" s="52"/>
      <c r="G15" s="47" t="e">
        <f t="shared" si="3"/>
        <v>#DIV/0!</v>
      </c>
      <c r="H15" s="54"/>
      <c r="I15" s="92"/>
      <c r="J15" s="91"/>
      <c r="K15" s="62"/>
      <c r="L15" s="50"/>
      <c r="M15" s="51" t="e">
        <f t="shared" si="1"/>
        <v>#DIV/0!</v>
      </c>
      <c r="N15" s="49" t="e">
        <f t="shared" si="2"/>
        <v>#DIV/0!</v>
      </c>
    </row>
    <row r="16" spans="1:14" ht="68.25" customHeight="1">
      <c r="A16" s="41" t="s">
        <v>25</v>
      </c>
      <c r="B16" s="42" t="s">
        <v>111</v>
      </c>
      <c r="C16" s="43" t="s">
        <v>97</v>
      </c>
      <c r="D16" s="44" t="s">
        <v>35</v>
      </c>
      <c r="E16" s="45">
        <v>240</v>
      </c>
      <c r="F16" s="52"/>
      <c r="G16" s="47" t="e">
        <f t="shared" si="3"/>
        <v>#DIV/0!</v>
      </c>
      <c r="H16" s="54"/>
      <c r="I16" s="92"/>
      <c r="J16" s="91"/>
      <c r="K16" s="62"/>
      <c r="L16" s="50"/>
      <c r="M16" s="51" t="e">
        <f t="shared" si="1"/>
        <v>#DIV/0!</v>
      </c>
      <c r="N16" s="49" t="e">
        <f t="shared" si="2"/>
        <v>#DIV/0!</v>
      </c>
    </row>
    <row r="17" spans="1:14" ht="78.75" customHeight="1">
      <c r="A17" s="41" t="s">
        <v>26</v>
      </c>
      <c r="B17" s="42" t="s">
        <v>107</v>
      </c>
      <c r="C17" s="43" t="s">
        <v>97</v>
      </c>
      <c r="D17" s="44" t="s">
        <v>35</v>
      </c>
      <c r="E17" s="45">
        <v>280</v>
      </c>
      <c r="F17" s="52"/>
      <c r="G17" s="47" t="e">
        <f t="shared" si="3"/>
        <v>#DIV/0!</v>
      </c>
      <c r="H17" s="55"/>
      <c r="I17" s="92"/>
      <c r="J17" s="91"/>
      <c r="K17" s="62"/>
      <c r="L17" s="50"/>
      <c r="M17" s="51" t="e">
        <f t="shared" si="1"/>
        <v>#DIV/0!</v>
      </c>
      <c r="N17" s="49" t="e">
        <f t="shared" si="2"/>
        <v>#DIV/0!</v>
      </c>
    </row>
    <row r="18" spans="1:14" ht="50.25" customHeight="1">
      <c r="A18" s="41" t="s">
        <v>27</v>
      </c>
      <c r="B18" s="42" t="s">
        <v>108</v>
      </c>
      <c r="C18" s="43" t="s">
        <v>109</v>
      </c>
      <c r="D18" s="44" t="s">
        <v>35</v>
      </c>
      <c r="E18" s="45">
        <v>200</v>
      </c>
      <c r="F18" s="52"/>
      <c r="G18" s="47" t="e">
        <f>E18/F18</f>
        <v>#DIV/0!</v>
      </c>
      <c r="H18" s="55"/>
      <c r="I18" s="92"/>
      <c r="J18" s="91"/>
      <c r="K18" s="62"/>
      <c r="L18" s="50"/>
      <c r="M18" s="51" t="e">
        <f t="shared" si="1"/>
        <v>#DIV/0!</v>
      </c>
      <c r="N18" s="49" t="e">
        <f t="shared" si="2"/>
        <v>#DIV/0!</v>
      </c>
    </row>
    <row r="19" spans="1:14" s="58" customFormat="1" ht="34.5" customHeight="1">
      <c r="A19" s="163" t="s">
        <v>80</v>
      </c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5"/>
      <c r="M19" s="56" t="e">
        <f>SUM(M6:M18)</f>
        <v>#DIV/0!</v>
      </c>
      <c r="N19" s="57" t="e">
        <f>SUM(N6:N18)</f>
        <v>#DIV/0!</v>
      </c>
    </row>
    <row r="20" spans="1:14" s="58" customFormat="1" ht="34.5" customHeight="1">
      <c r="A20" s="163" t="s">
        <v>110</v>
      </c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5"/>
      <c r="M20" s="59" t="e">
        <f>M19*(70/100)</f>
        <v>#DIV/0!</v>
      </c>
      <c r="N20" s="60" t="e">
        <f>N19*(70/100)</f>
        <v>#DIV/0!</v>
      </c>
    </row>
    <row r="21" spans="1:14" s="58" customFormat="1" ht="34.5" customHeight="1">
      <c r="A21" s="163" t="s">
        <v>82</v>
      </c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5"/>
      <c r="M21" s="59" t="e">
        <f>M19*1.2</f>
        <v>#DIV/0!</v>
      </c>
      <c r="N21" s="60" t="e">
        <f>N19*1.2</f>
        <v>#DIV/0!</v>
      </c>
    </row>
    <row r="22" spans="1:14" ht="36" customHeight="1">
      <c r="A22" s="160" t="s">
        <v>120</v>
      </c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</row>
    <row r="23" spans="1:14" ht="36.75" customHeight="1">
      <c r="A23" s="160" t="s">
        <v>121</v>
      </c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</row>
    <row r="24" spans="1:14" ht="27.75" customHeight="1">
      <c r="A24" s="161" t="s">
        <v>118</v>
      </c>
      <c r="B24" s="161"/>
      <c r="C24" s="161"/>
      <c r="D24" s="161"/>
      <c r="E24" s="161"/>
      <c r="F24" s="161" t="s">
        <v>84</v>
      </c>
      <c r="G24" s="161"/>
      <c r="H24" s="161"/>
      <c r="I24" s="161"/>
      <c r="J24" s="161"/>
      <c r="K24" s="161"/>
      <c r="L24" s="161"/>
      <c r="M24" s="161"/>
      <c r="N24" s="161"/>
    </row>
    <row r="25" spans="1:14" ht="29.25" customHeight="1">
      <c r="A25" s="166" t="s">
        <v>85</v>
      </c>
      <c r="B25" s="166"/>
      <c r="C25" s="166"/>
      <c r="D25" s="166"/>
      <c r="E25" s="166"/>
      <c r="F25" s="166" t="s">
        <v>86</v>
      </c>
      <c r="G25" s="166"/>
      <c r="H25" s="166"/>
      <c r="I25" s="166"/>
      <c r="J25" s="166"/>
      <c r="K25" s="166"/>
      <c r="L25" s="166"/>
      <c r="M25" s="166"/>
      <c r="N25" s="166"/>
    </row>
    <row r="26" spans="1:14" ht="48" customHeight="1">
      <c r="A26" s="167" t="s">
        <v>87</v>
      </c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</row>
    <row r="27" spans="1:14" ht="48" customHeight="1">
      <c r="A27" s="167" t="s">
        <v>88</v>
      </c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</row>
  </sheetData>
  <mergeCells count="14">
    <mergeCell ref="A25:E25"/>
    <mergeCell ref="F25:N25"/>
    <mergeCell ref="A26:N26"/>
    <mergeCell ref="A27:N27"/>
    <mergeCell ref="A1:N1"/>
    <mergeCell ref="A2:N2"/>
    <mergeCell ref="A22:N22"/>
    <mergeCell ref="A23:N23"/>
    <mergeCell ref="A24:E24"/>
    <mergeCell ref="F24:N24"/>
    <mergeCell ref="A3:N3"/>
    <mergeCell ref="A19:L19"/>
    <mergeCell ref="A20:L20"/>
    <mergeCell ref="A21:L21"/>
  </mergeCells>
  <phoneticPr fontId="28" type="noConversion"/>
  <conditionalFormatting sqref="H19:H27">
    <cfRule type="expression" dxfId="39" priority="3" stopIfTrue="1">
      <formula>$I19=#REF!</formula>
    </cfRule>
  </conditionalFormatting>
  <conditionalFormatting sqref="J6:J27">
    <cfRule type="expression" dxfId="38" priority="6" stopIfTrue="1">
      <formula>$J6=$M6</formula>
    </cfRule>
    <cfRule type="expression" dxfId="37" priority="7" stopIfTrue="1">
      <formula>$J6=#REF!</formula>
    </cfRule>
  </conditionalFormatting>
  <conditionalFormatting sqref="K6:K27">
    <cfRule type="expression" dxfId="36" priority="4" stopIfTrue="1">
      <formula>$K6=$N6</formula>
    </cfRule>
    <cfRule type="expression" dxfId="35" priority="5" stopIfTrue="1">
      <formula>$K6=#REF!</formula>
    </cfRule>
  </conditionalFormatting>
  <conditionalFormatting sqref="N19:N27 K20:K27">
    <cfRule type="expression" dxfId="34" priority="1" stopIfTrue="1">
      <formula>$I19=$L19</formula>
    </cfRule>
    <cfRule type="expression" dxfId="33" priority="2" stopIfTrue="1">
      <formula>$I19=#REF!</formula>
    </cfRule>
  </conditionalFormatting>
  <pageMargins left="0.70866141732283472" right="0.70866141732283472" top="0.74803149606299213" bottom="0.74803149606299213" header="0.31496062992125984" footer="0.31496062992125984"/>
  <pageSetup paperSize="9" scale="3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8"/>
  <sheetViews>
    <sheetView view="pageBreakPreview" topLeftCell="A4" zoomScale="70" zoomScaleNormal="100" zoomScaleSheetLayoutView="70" workbookViewId="0">
      <selection activeCell="K4" sqref="K4"/>
    </sheetView>
  </sheetViews>
  <sheetFormatPr defaultColWidth="8.875" defaultRowHeight="15"/>
  <cols>
    <col min="1" max="1" width="5.625" style="39" customWidth="1"/>
    <col min="2" max="2" width="73.125" style="39" customWidth="1"/>
    <col min="3" max="3" width="19.875" style="39" customWidth="1"/>
    <col min="4" max="4" width="17.5" style="39" customWidth="1"/>
    <col min="5" max="5" width="23.5" style="39" customWidth="1"/>
    <col min="6" max="6" width="17.875" style="187" customWidth="1"/>
    <col min="7" max="7" width="18.625" style="187" customWidth="1"/>
    <col min="8" max="8" width="20.625" style="188" customWidth="1"/>
    <col min="9" max="9" width="15.5" style="187" customWidth="1"/>
    <col min="10" max="10" width="19" style="39" customWidth="1"/>
    <col min="11" max="11" width="24.75" style="39" customWidth="1"/>
    <col min="12" max="12" width="12.125" style="39" customWidth="1"/>
    <col min="13" max="13" width="16.625" style="187" customWidth="1"/>
    <col min="14" max="14" width="17.625" style="187" customWidth="1"/>
    <col min="15" max="15" width="17.5" customWidth="1"/>
    <col min="16" max="16" width="19" customWidth="1"/>
  </cols>
  <sheetData>
    <row r="1" spans="1:14" ht="30" customHeight="1">
      <c r="A1" s="171" t="s">
        <v>149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</row>
    <row r="2" spans="1:14" ht="30" customHeight="1">
      <c r="A2" s="171" t="s">
        <v>119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</row>
    <row r="3" spans="1:14" ht="30" customHeight="1">
      <c r="A3" s="172" t="s">
        <v>112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</row>
    <row r="4" spans="1:14" ht="120">
      <c r="A4" s="14" t="s">
        <v>12</v>
      </c>
      <c r="B4" s="14" t="s">
        <v>29</v>
      </c>
      <c r="C4" s="14" t="s">
        <v>13</v>
      </c>
      <c r="D4" s="14" t="s">
        <v>14</v>
      </c>
      <c r="E4" s="14" t="s">
        <v>15</v>
      </c>
      <c r="F4" s="14" t="s">
        <v>16</v>
      </c>
      <c r="G4" s="93" t="s">
        <v>17</v>
      </c>
      <c r="H4" s="14" t="s">
        <v>18</v>
      </c>
      <c r="I4" s="14" t="s">
        <v>19</v>
      </c>
      <c r="J4" s="14" t="s">
        <v>20</v>
      </c>
      <c r="K4" s="103" t="s">
        <v>21</v>
      </c>
      <c r="L4" s="14" t="s">
        <v>22</v>
      </c>
      <c r="M4" s="14" t="s">
        <v>23</v>
      </c>
      <c r="N4" s="14" t="s">
        <v>24</v>
      </c>
    </row>
    <row r="5" spans="1:14" ht="24.75" customHeight="1">
      <c r="A5" s="98" t="s">
        <v>9</v>
      </c>
      <c r="B5" s="98" t="s">
        <v>0</v>
      </c>
      <c r="C5" s="98" t="s">
        <v>1</v>
      </c>
      <c r="D5" s="98" t="s">
        <v>2</v>
      </c>
      <c r="E5" s="98" t="s">
        <v>3</v>
      </c>
      <c r="F5" s="98" t="s">
        <v>4</v>
      </c>
      <c r="G5" s="98" t="s">
        <v>5</v>
      </c>
      <c r="H5" s="98" t="s">
        <v>6</v>
      </c>
      <c r="I5" s="98" t="s">
        <v>7</v>
      </c>
      <c r="J5" s="98" t="s">
        <v>8</v>
      </c>
      <c r="K5" s="98" t="s">
        <v>25</v>
      </c>
      <c r="L5" s="98" t="s">
        <v>26</v>
      </c>
      <c r="M5" s="98" t="s">
        <v>27</v>
      </c>
      <c r="N5" s="98" t="s">
        <v>28</v>
      </c>
    </row>
    <row r="6" spans="1:14" ht="57" customHeight="1">
      <c r="A6" s="63" t="s">
        <v>9</v>
      </c>
      <c r="B6" s="68" t="s">
        <v>113</v>
      </c>
      <c r="C6" s="80" t="s">
        <v>97</v>
      </c>
      <c r="D6" s="13" t="s">
        <v>35</v>
      </c>
      <c r="E6" s="71">
        <v>40</v>
      </c>
      <c r="F6" s="85"/>
      <c r="G6" s="75" t="e">
        <f>E6/F6</f>
        <v>#DIV/0!</v>
      </c>
      <c r="H6" s="75"/>
      <c r="I6" s="84"/>
      <c r="J6" s="88"/>
      <c r="K6" s="97"/>
      <c r="L6" s="82"/>
      <c r="M6" s="89" t="e">
        <f>ROUND(G6*K6,2)</f>
        <v>#DIV/0!</v>
      </c>
      <c r="N6" s="97" t="e">
        <f>ROUND((M6*L6)+M6,2)</f>
        <v>#DIV/0!</v>
      </c>
    </row>
    <row r="7" spans="1:14" ht="52.5" customHeight="1">
      <c r="A7" s="63" t="s">
        <v>0</v>
      </c>
      <c r="B7" s="68" t="s">
        <v>114</v>
      </c>
      <c r="C7" s="80" t="s">
        <v>109</v>
      </c>
      <c r="D7" s="13" t="s">
        <v>35</v>
      </c>
      <c r="E7" s="71">
        <v>520</v>
      </c>
      <c r="F7" s="85"/>
      <c r="G7" s="75" t="e">
        <f t="shared" ref="G7:G9" si="0">E7/F7</f>
        <v>#DIV/0!</v>
      </c>
      <c r="H7" s="75"/>
      <c r="I7" s="84"/>
      <c r="J7" s="88"/>
      <c r="K7" s="97"/>
      <c r="L7" s="82"/>
      <c r="M7" s="89" t="e">
        <f t="shared" ref="M7:M9" si="1">ROUND(G7*K7,2)</f>
        <v>#DIV/0!</v>
      </c>
      <c r="N7" s="97" t="e">
        <f t="shared" ref="N7:N9" si="2">ROUND((M7*L7)+M7,2)</f>
        <v>#DIV/0!</v>
      </c>
    </row>
    <row r="8" spans="1:14" ht="75">
      <c r="A8" s="63" t="s">
        <v>1</v>
      </c>
      <c r="B8" s="68" t="s">
        <v>115</v>
      </c>
      <c r="C8" s="80" t="s">
        <v>109</v>
      </c>
      <c r="D8" s="13" t="s">
        <v>35</v>
      </c>
      <c r="E8" s="13">
        <v>1600</v>
      </c>
      <c r="F8" s="85"/>
      <c r="G8" s="75" t="e">
        <f t="shared" si="0"/>
        <v>#DIV/0!</v>
      </c>
      <c r="H8" s="75"/>
      <c r="I8" s="84"/>
      <c r="J8" s="88"/>
      <c r="K8" s="97"/>
      <c r="L8" s="82"/>
      <c r="M8" s="89" t="e">
        <f t="shared" si="1"/>
        <v>#DIV/0!</v>
      </c>
      <c r="N8" s="97" t="e">
        <f t="shared" si="2"/>
        <v>#DIV/0!</v>
      </c>
    </row>
    <row r="9" spans="1:14" ht="66.75" customHeight="1">
      <c r="A9" s="63" t="s">
        <v>2</v>
      </c>
      <c r="B9" s="76" t="s">
        <v>10</v>
      </c>
      <c r="C9" s="80" t="s">
        <v>97</v>
      </c>
      <c r="D9" s="13" t="s">
        <v>35</v>
      </c>
      <c r="E9" s="13">
        <v>600</v>
      </c>
      <c r="F9" s="85"/>
      <c r="G9" s="75" t="e">
        <f t="shared" si="0"/>
        <v>#DIV/0!</v>
      </c>
      <c r="H9" s="75"/>
      <c r="I9" s="84"/>
      <c r="J9" s="88"/>
      <c r="K9" s="97"/>
      <c r="L9" s="82"/>
      <c r="M9" s="89" t="e">
        <f t="shared" si="1"/>
        <v>#DIV/0!</v>
      </c>
      <c r="N9" s="97" t="e">
        <f t="shared" si="2"/>
        <v>#DIV/0!</v>
      </c>
    </row>
    <row r="10" spans="1:14" ht="24.75" customHeight="1">
      <c r="A10" s="168" t="s">
        <v>80</v>
      </c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70"/>
      <c r="M10" s="94" t="e">
        <f>SUM(M6:M9)</f>
        <v>#DIV/0!</v>
      </c>
      <c r="N10" s="94" t="e">
        <f>SUM(N6:N9)</f>
        <v>#DIV/0!</v>
      </c>
    </row>
    <row r="11" spans="1:14" ht="24.75" customHeight="1">
      <c r="A11" s="168" t="s">
        <v>81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70"/>
      <c r="M11" s="95" t="e">
        <f>M10*70%</f>
        <v>#DIV/0!</v>
      </c>
      <c r="N11" s="95" t="e">
        <f>N10*70%</f>
        <v>#DIV/0!</v>
      </c>
    </row>
    <row r="12" spans="1:14" ht="24.75" customHeight="1">
      <c r="A12" s="168" t="s">
        <v>82</v>
      </c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70"/>
      <c r="M12" s="95" t="e">
        <f>M10*120%</f>
        <v>#DIV/0!</v>
      </c>
      <c r="N12" s="95" t="e">
        <f>N10*120%</f>
        <v>#DIV/0!</v>
      </c>
    </row>
    <row r="13" spans="1:14" ht="41.25" customHeight="1">
      <c r="A13" s="160" t="s">
        <v>120</v>
      </c>
      <c r="B13" s="160"/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</row>
    <row r="14" spans="1:14" ht="36.75" customHeight="1">
      <c r="A14" s="160" t="s">
        <v>121</v>
      </c>
      <c r="B14" s="160"/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</row>
    <row r="15" spans="1:14" ht="40.5" customHeight="1">
      <c r="A15" s="161" t="s">
        <v>118</v>
      </c>
      <c r="B15" s="161"/>
      <c r="C15" s="161"/>
      <c r="D15" s="161"/>
      <c r="E15" s="161"/>
      <c r="F15" s="161" t="s">
        <v>84</v>
      </c>
      <c r="G15" s="161"/>
      <c r="H15" s="161"/>
      <c r="I15" s="161"/>
      <c r="J15" s="161"/>
      <c r="K15" s="161"/>
      <c r="L15" s="161"/>
      <c r="M15" s="161"/>
      <c r="N15" s="161"/>
    </row>
    <row r="16" spans="1:14" ht="29.25" customHeight="1">
      <c r="A16" s="166" t="s">
        <v>85</v>
      </c>
      <c r="B16" s="166"/>
      <c r="C16" s="166"/>
      <c r="D16" s="166"/>
      <c r="E16" s="166"/>
      <c r="F16" s="166" t="s">
        <v>86</v>
      </c>
      <c r="G16" s="166"/>
      <c r="H16" s="166"/>
      <c r="I16" s="166"/>
      <c r="J16" s="166"/>
      <c r="K16" s="166"/>
      <c r="L16" s="166"/>
      <c r="M16" s="166"/>
      <c r="N16" s="166"/>
    </row>
    <row r="17" spans="1:14" ht="48" customHeight="1">
      <c r="A17" s="167" t="s">
        <v>87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</row>
    <row r="18" spans="1:14" ht="48" customHeight="1">
      <c r="A18" s="167" t="s">
        <v>88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</row>
  </sheetData>
  <mergeCells count="14">
    <mergeCell ref="A17:N17"/>
    <mergeCell ref="A18:N18"/>
    <mergeCell ref="A13:N13"/>
    <mergeCell ref="A14:N14"/>
    <mergeCell ref="A15:E15"/>
    <mergeCell ref="F15:N15"/>
    <mergeCell ref="A16:E16"/>
    <mergeCell ref="F16:N16"/>
    <mergeCell ref="A12:L12"/>
    <mergeCell ref="A1:N1"/>
    <mergeCell ref="A2:N2"/>
    <mergeCell ref="A3:N3"/>
    <mergeCell ref="A10:L10"/>
    <mergeCell ref="A11:L11"/>
  </mergeCells>
  <pageMargins left="0.25" right="0.25" top="0.75" bottom="0.75" header="0.3" footer="0.3"/>
  <pageSetup paperSize="9" scale="4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9"/>
  <sheetViews>
    <sheetView view="pageBreakPreview" zoomScale="70" zoomScaleNormal="100" zoomScaleSheetLayoutView="70" workbookViewId="0">
      <selection activeCell="N4" sqref="A1:N1048576"/>
    </sheetView>
  </sheetViews>
  <sheetFormatPr defaultColWidth="8.875" defaultRowHeight="14.25"/>
  <cols>
    <col min="1" max="1" width="5" style="9" customWidth="1"/>
    <col min="2" max="2" width="121.625" style="9" customWidth="1"/>
    <col min="3" max="3" width="15.625" style="9" customWidth="1"/>
    <col min="4" max="4" width="11.375" style="9" customWidth="1"/>
    <col min="5" max="5" width="24.625" style="9" customWidth="1"/>
    <col min="6" max="6" width="19.5" style="9" customWidth="1"/>
    <col min="7" max="7" width="18.625" style="9" customWidth="1"/>
    <col min="8" max="8" width="12.375" style="9" customWidth="1"/>
    <col min="9" max="9" width="24.625" style="9" customWidth="1"/>
    <col min="10" max="10" width="16.375" style="9" customWidth="1"/>
    <col min="11" max="11" width="23.875" style="9" customWidth="1"/>
    <col min="12" max="12" width="8" style="9"/>
    <col min="13" max="13" width="16.625" style="9" customWidth="1"/>
    <col min="14" max="14" width="22.875" style="9" customWidth="1"/>
  </cols>
  <sheetData>
    <row r="1" spans="1:14" s="39" customFormat="1" ht="30" customHeight="1">
      <c r="A1" s="159" t="s">
        <v>149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</row>
    <row r="2" spans="1:14" s="39" customFormat="1" ht="30" customHeight="1">
      <c r="A2" s="159" t="s">
        <v>119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</row>
    <row r="3" spans="1:14" s="39" customFormat="1" ht="30" customHeight="1">
      <c r="A3" s="176" t="s">
        <v>122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</row>
    <row r="4" spans="1:14" ht="81.75" customHeight="1">
      <c r="A4" s="64" t="s">
        <v>12</v>
      </c>
      <c r="B4" s="64" t="s">
        <v>29</v>
      </c>
      <c r="C4" s="64" t="s">
        <v>13</v>
      </c>
      <c r="D4" s="64" t="s">
        <v>14</v>
      </c>
      <c r="E4" s="78" t="s">
        <v>15</v>
      </c>
      <c r="F4" s="64" t="s">
        <v>16</v>
      </c>
      <c r="G4" s="90" t="s">
        <v>17</v>
      </c>
      <c r="H4" s="64" t="s">
        <v>18</v>
      </c>
      <c r="I4" s="64" t="s">
        <v>19</v>
      </c>
      <c r="J4" s="64" t="s">
        <v>20</v>
      </c>
      <c r="K4" s="66" t="s">
        <v>21</v>
      </c>
      <c r="L4" s="64" t="s">
        <v>22</v>
      </c>
      <c r="M4" s="64" t="s">
        <v>23</v>
      </c>
      <c r="N4" s="96" t="s">
        <v>24</v>
      </c>
    </row>
    <row r="5" spans="1:14" ht="37.5" customHeight="1">
      <c r="A5" s="105" t="s">
        <v>9</v>
      </c>
      <c r="B5" s="104" t="s">
        <v>0</v>
      </c>
      <c r="C5" s="105" t="s">
        <v>1</v>
      </c>
      <c r="D5" s="105" t="s">
        <v>2</v>
      </c>
      <c r="E5" s="105" t="s">
        <v>3</v>
      </c>
      <c r="F5" s="105" t="s">
        <v>4</v>
      </c>
      <c r="G5" s="105" t="s">
        <v>5</v>
      </c>
      <c r="H5" s="105" t="s">
        <v>6</v>
      </c>
      <c r="I5" s="105" t="s">
        <v>7</v>
      </c>
      <c r="J5" s="105" t="s">
        <v>8</v>
      </c>
      <c r="K5" s="105" t="s">
        <v>25</v>
      </c>
      <c r="L5" s="105" t="s">
        <v>26</v>
      </c>
      <c r="M5" s="105" t="s">
        <v>27</v>
      </c>
      <c r="N5" s="106" t="s">
        <v>28</v>
      </c>
    </row>
    <row r="6" spans="1:14" ht="80.25" customHeight="1">
      <c r="A6" s="73" t="s">
        <v>9</v>
      </c>
      <c r="B6" s="102" t="s">
        <v>125</v>
      </c>
      <c r="C6" s="87" t="s">
        <v>123</v>
      </c>
      <c r="D6" s="72" t="s">
        <v>35</v>
      </c>
      <c r="E6" s="70">
        <v>150</v>
      </c>
      <c r="F6" s="99"/>
      <c r="G6" s="100" t="e">
        <f>E6/F6</f>
        <v>#DIV/0!</v>
      </c>
      <c r="H6" s="100"/>
      <c r="I6" s="107"/>
      <c r="J6" s="83"/>
      <c r="K6" s="69"/>
      <c r="L6" s="101"/>
      <c r="M6" s="77" t="e">
        <f t="shared" ref="M6:M7" si="0">ROUND(G6*K6,2)</f>
        <v>#DIV/0!</v>
      </c>
      <c r="N6" s="69" t="e">
        <f t="shared" ref="N6:N7" si="1">ROUND((M6*L6)+M6,2)</f>
        <v>#DIV/0!</v>
      </c>
    </row>
    <row r="7" spans="1:14" ht="74.25" customHeight="1">
      <c r="A7" s="73" t="s">
        <v>0</v>
      </c>
      <c r="B7" s="74" t="s">
        <v>124</v>
      </c>
      <c r="C7" s="87" t="s">
        <v>97</v>
      </c>
      <c r="D7" s="72" t="s">
        <v>35</v>
      </c>
      <c r="E7" s="70">
        <v>800</v>
      </c>
      <c r="F7" s="99"/>
      <c r="G7" s="100" t="e">
        <f t="shared" ref="G7:G10" si="2">E7/F7</f>
        <v>#DIV/0!</v>
      </c>
      <c r="H7" s="100"/>
      <c r="I7" s="107"/>
      <c r="J7" s="83"/>
      <c r="K7" s="69"/>
      <c r="L7" s="101"/>
      <c r="M7" s="77" t="e">
        <f t="shared" si="0"/>
        <v>#DIV/0!</v>
      </c>
      <c r="N7" s="69" t="e">
        <f t="shared" si="1"/>
        <v>#DIV/0!</v>
      </c>
    </row>
    <row r="8" spans="1:14" ht="74.25" customHeight="1">
      <c r="A8" s="73" t="s">
        <v>1</v>
      </c>
      <c r="B8" s="108" t="s">
        <v>129</v>
      </c>
      <c r="C8" s="87" t="s">
        <v>109</v>
      </c>
      <c r="D8" s="72" t="s">
        <v>35</v>
      </c>
      <c r="E8" s="100">
        <v>800</v>
      </c>
      <c r="F8" s="107"/>
      <c r="G8" s="100" t="e">
        <f t="shared" si="2"/>
        <v>#DIV/0!</v>
      </c>
      <c r="H8" s="100"/>
      <c r="I8" s="107"/>
      <c r="J8" s="83"/>
      <c r="K8" s="4"/>
      <c r="L8" s="101"/>
      <c r="M8" s="77" t="e">
        <f t="shared" ref="M8:M10" si="3">ROUND(G8*K8,2)</f>
        <v>#DIV/0!</v>
      </c>
      <c r="N8" s="69" t="e">
        <f t="shared" ref="N8:N10" si="4">ROUND((M8*L8)+M8,2)</f>
        <v>#DIV/0!</v>
      </c>
    </row>
    <row r="9" spans="1:14" ht="74.25" customHeight="1">
      <c r="A9" s="73" t="s">
        <v>2</v>
      </c>
      <c r="B9" s="108" t="s">
        <v>128</v>
      </c>
      <c r="C9" s="87" t="s">
        <v>97</v>
      </c>
      <c r="D9" s="72" t="s">
        <v>35</v>
      </c>
      <c r="E9" s="100">
        <v>240</v>
      </c>
      <c r="F9" s="107"/>
      <c r="G9" s="100" t="e">
        <f t="shared" si="2"/>
        <v>#DIV/0!</v>
      </c>
      <c r="H9" s="100"/>
      <c r="I9" s="107"/>
      <c r="J9" s="83"/>
      <c r="K9" s="4"/>
      <c r="L9" s="101"/>
      <c r="M9" s="77" t="e">
        <f t="shared" si="3"/>
        <v>#DIV/0!</v>
      </c>
      <c r="N9" s="69" t="e">
        <f t="shared" si="4"/>
        <v>#DIV/0!</v>
      </c>
    </row>
    <row r="10" spans="1:14" ht="57" customHeight="1">
      <c r="A10" s="73" t="s">
        <v>3</v>
      </c>
      <c r="B10" s="108" t="s">
        <v>127</v>
      </c>
      <c r="C10" s="107" t="s">
        <v>126</v>
      </c>
      <c r="D10" s="72" t="s">
        <v>35</v>
      </c>
      <c r="E10" s="100">
        <v>400</v>
      </c>
      <c r="F10" s="107"/>
      <c r="G10" s="100" t="e">
        <f t="shared" si="2"/>
        <v>#DIV/0!</v>
      </c>
      <c r="H10" s="100"/>
      <c r="I10" s="107"/>
      <c r="J10" s="83"/>
      <c r="K10" s="4"/>
      <c r="L10" s="101"/>
      <c r="M10" s="77" t="e">
        <f t="shared" si="3"/>
        <v>#DIV/0!</v>
      </c>
      <c r="N10" s="69" t="e">
        <f t="shared" si="4"/>
        <v>#DIV/0!</v>
      </c>
    </row>
    <row r="11" spans="1:14" ht="27.75" customHeight="1">
      <c r="A11" s="173" t="s">
        <v>80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5"/>
      <c r="M11" s="65" t="e">
        <f>SUM(M6:M10)</f>
        <v>#DIV/0!</v>
      </c>
      <c r="N11" s="79" t="e">
        <f>SUM(N6:N10)</f>
        <v>#DIV/0!</v>
      </c>
    </row>
    <row r="12" spans="1:14" ht="27.75" customHeight="1">
      <c r="A12" s="173" t="s">
        <v>81</v>
      </c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5"/>
      <c r="M12" s="81" t="e">
        <f>M11*(70/100)</f>
        <v>#DIV/0!</v>
      </c>
      <c r="N12" s="86" t="e">
        <f>N11*(70/100)</f>
        <v>#DIV/0!</v>
      </c>
    </row>
    <row r="13" spans="1:14" ht="27.75" customHeight="1">
      <c r="A13" s="173" t="s">
        <v>82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5"/>
      <c r="M13" s="81" t="e">
        <f>M11*1.2</f>
        <v>#DIV/0!</v>
      </c>
      <c r="N13" s="86" t="e">
        <f>N11*1.2</f>
        <v>#DIV/0!</v>
      </c>
    </row>
    <row r="14" spans="1:14" ht="40.5" customHeight="1">
      <c r="A14" s="178" t="s">
        <v>116</v>
      </c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</row>
    <row r="15" spans="1:14" ht="40.5" customHeight="1">
      <c r="A15" s="178" t="s">
        <v>117</v>
      </c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</row>
    <row r="16" spans="1:14" ht="40.5" customHeight="1">
      <c r="A16" s="179" t="s">
        <v>118</v>
      </c>
      <c r="B16" s="179"/>
      <c r="C16" s="179"/>
      <c r="D16" s="179"/>
      <c r="E16" s="179"/>
      <c r="F16" s="179" t="s">
        <v>84</v>
      </c>
      <c r="G16" s="179"/>
      <c r="H16" s="179"/>
      <c r="I16" s="179"/>
      <c r="J16" s="179"/>
      <c r="K16" s="179"/>
      <c r="L16" s="179"/>
      <c r="M16" s="179"/>
      <c r="N16" s="179"/>
    </row>
    <row r="17" spans="1:14" ht="29.25" customHeight="1">
      <c r="A17" s="180" t="s">
        <v>85</v>
      </c>
      <c r="B17" s="180"/>
      <c r="C17" s="180"/>
      <c r="D17" s="180"/>
      <c r="E17" s="180"/>
      <c r="F17" s="180" t="s">
        <v>86</v>
      </c>
      <c r="G17" s="180"/>
      <c r="H17" s="180"/>
      <c r="I17" s="180"/>
      <c r="J17" s="180"/>
      <c r="K17" s="180"/>
      <c r="L17" s="180"/>
      <c r="M17" s="180"/>
      <c r="N17" s="180"/>
    </row>
    <row r="18" spans="1:14" ht="40.5" customHeight="1">
      <c r="A18" s="177" t="s">
        <v>87</v>
      </c>
      <c r="B18" s="177"/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</row>
    <row r="19" spans="1:14" ht="40.5" customHeight="1">
      <c r="A19" s="177" t="s">
        <v>88</v>
      </c>
      <c r="B19" s="177"/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</row>
  </sheetData>
  <mergeCells count="14">
    <mergeCell ref="A18:N18"/>
    <mergeCell ref="A19:N19"/>
    <mergeCell ref="A14:N14"/>
    <mergeCell ref="A15:N15"/>
    <mergeCell ref="A16:E16"/>
    <mergeCell ref="F16:N16"/>
    <mergeCell ref="A17:E17"/>
    <mergeCell ref="F17:N17"/>
    <mergeCell ref="A13:L13"/>
    <mergeCell ref="A1:N1"/>
    <mergeCell ref="A2:N2"/>
    <mergeCell ref="A3:N3"/>
    <mergeCell ref="A11:L11"/>
    <mergeCell ref="A12:L12"/>
  </mergeCells>
  <phoneticPr fontId="28" type="noConversion"/>
  <conditionalFormatting sqref="H11:H17">
    <cfRule type="expression" dxfId="32" priority="8" stopIfTrue="1">
      <formula>$I11=#REF!</formula>
    </cfRule>
  </conditionalFormatting>
  <conditionalFormatting sqref="J6:J17 E8:E10">
    <cfRule type="expression" dxfId="31" priority="1" stopIfTrue="1">
      <formula>$J6=$M6</formula>
    </cfRule>
    <cfRule type="expression" dxfId="30" priority="2" stopIfTrue="1">
      <formula>$J6=#REF!</formula>
    </cfRule>
  </conditionalFormatting>
  <conditionalFormatting sqref="J11:J17">
    <cfRule type="expression" dxfId="29" priority="6" stopIfTrue="1">
      <formula>$J11=$M11</formula>
    </cfRule>
    <cfRule type="expression" dxfId="28" priority="7" stopIfTrue="1">
      <formula>$J11=#REF!</formula>
    </cfRule>
  </conditionalFormatting>
  <conditionalFormatting sqref="K6:K17">
    <cfRule type="expression" dxfId="27" priority="3" stopIfTrue="1">
      <formula>$K6=$N6</formula>
    </cfRule>
  </conditionalFormatting>
  <conditionalFormatting sqref="K11:K17">
    <cfRule type="expression" dxfId="26" priority="5" stopIfTrue="1">
      <formula>$K11=#REF!</formula>
    </cfRule>
    <cfRule type="expression" dxfId="25" priority="9" stopIfTrue="1">
      <formula>$K11=$N11</formula>
    </cfRule>
  </conditionalFormatting>
  <conditionalFormatting sqref="K12:K13">
    <cfRule type="expression" dxfId="24" priority="10" stopIfTrue="1">
      <formula>$I12=#REF!</formula>
    </cfRule>
  </conditionalFormatting>
  <conditionalFormatting sqref="K12:K17 N11:N13">
    <cfRule type="expression" dxfId="23" priority="11" stopIfTrue="1">
      <formula>$I11=$L11</formula>
    </cfRule>
  </conditionalFormatting>
  <conditionalFormatting sqref="K14:K17 N11:N13">
    <cfRule type="expression" dxfId="22" priority="4" stopIfTrue="1">
      <formula>$I11=#REF!</formula>
    </cfRule>
  </conditionalFormatting>
  <pageMargins left="0.25" right="0.25" top="0.75" bottom="0.75" header="0.3" footer="0.3"/>
  <pageSetup paperSize="9" scale="3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8"/>
  <sheetViews>
    <sheetView view="pageBreakPreview" zoomScale="70" zoomScaleNormal="100" zoomScaleSheetLayoutView="70" workbookViewId="0">
      <selection activeCell="F4" sqref="F4"/>
    </sheetView>
  </sheetViews>
  <sheetFormatPr defaultColWidth="8.875" defaultRowHeight="14.25"/>
  <cols>
    <col min="1" max="1" width="9" bestFit="1" customWidth="1"/>
    <col min="2" max="2" width="65.125" customWidth="1"/>
    <col min="3" max="3" width="22.125" customWidth="1"/>
    <col min="4" max="4" width="9.125" bestFit="1" customWidth="1"/>
    <col min="5" max="5" width="29.25" customWidth="1"/>
    <col min="6" max="6" width="23.875" customWidth="1"/>
    <col min="7" max="7" width="19.625" customWidth="1"/>
    <col min="8" max="8" width="11.5" style="2" customWidth="1"/>
    <col min="9" max="9" width="12.5" style="3" bestFit="1" customWidth="1"/>
    <col min="10" max="10" width="11.125" customWidth="1"/>
    <col min="11" max="11" width="18.125" style="3" customWidth="1"/>
    <col min="12" max="12" width="11.625" style="2" customWidth="1"/>
    <col min="13" max="13" width="16.625" style="3" customWidth="1"/>
    <col min="14" max="14" width="17.375" style="3" customWidth="1"/>
    <col min="15" max="16" width="12.5" style="3" bestFit="1" customWidth="1"/>
  </cols>
  <sheetData>
    <row r="1" spans="1:16" ht="30" customHeight="1">
      <c r="A1" s="159" t="s">
        <v>149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/>
      <c r="P1"/>
    </row>
    <row r="2" spans="1:16" ht="30" customHeight="1">
      <c r="A2" s="159" t="s">
        <v>119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/>
      <c r="P2"/>
    </row>
    <row r="3" spans="1:16" ht="30" customHeight="1">
      <c r="A3" s="162" t="s">
        <v>134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/>
      <c r="P3"/>
    </row>
    <row r="4" spans="1:16" ht="81.75" customHeight="1">
      <c r="A4" s="64" t="s">
        <v>12</v>
      </c>
      <c r="B4" s="64" t="s">
        <v>29</v>
      </c>
      <c r="C4" s="64" t="s">
        <v>13</v>
      </c>
      <c r="D4" s="64" t="s">
        <v>14</v>
      </c>
      <c r="E4" s="64" t="s">
        <v>15</v>
      </c>
      <c r="F4" s="64" t="s">
        <v>16</v>
      </c>
      <c r="G4" s="114" t="s">
        <v>17</v>
      </c>
      <c r="H4" s="64" t="s">
        <v>18</v>
      </c>
      <c r="I4" s="64" t="s">
        <v>19</v>
      </c>
      <c r="J4" s="64" t="s">
        <v>20</v>
      </c>
      <c r="K4" s="66" t="s">
        <v>21</v>
      </c>
      <c r="L4" s="64" t="s">
        <v>22</v>
      </c>
      <c r="M4" s="64" t="s">
        <v>23</v>
      </c>
      <c r="N4" s="64" t="s">
        <v>24</v>
      </c>
      <c r="O4"/>
      <c r="P4"/>
    </row>
    <row r="5" spans="1:16" ht="24" customHeight="1">
      <c r="A5" s="105" t="s">
        <v>9</v>
      </c>
      <c r="B5" s="105" t="s">
        <v>0</v>
      </c>
      <c r="C5" s="105" t="s">
        <v>1</v>
      </c>
      <c r="D5" s="105" t="s">
        <v>2</v>
      </c>
      <c r="E5" s="105" t="s">
        <v>3</v>
      </c>
      <c r="F5" s="105" t="s">
        <v>4</v>
      </c>
      <c r="G5" s="105" t="s">
        <v>5</v>
      </c>
      <c r="H5" s="105" t="s">
        <v>6</v>
      </c>
      <c r="I5" s="105" t="s">
        <v>7</v>
      </c>
      <c r="J5" s="105" t="s">
        <v>8</v>
      </c>
      <c r="K5" s="105" t="s">
        <v>25</v>
      </c>
      <c r="L5" s="105" t="s">
        <v>26</v>
      </c>
      <c r="M5" s="105" t="s">
        <v>27</v>
      </c>
      <c r="N5" s="105" t="s">
        <v>28</v>
      </c>
      <c r="O5"/>
      <c r="P5"/>
    </row>
    <row r="6" spans="1:16" ht="95.25" customHeight="1">
      <c r="A6" s="119" t="s">
        <v>9</v>
      </c>
      <c r="B6" s="112" t="s">
        <v>11</v>
      </c>
      <c r="C6" s="87" t="s">
        <v>143</v>
      </c>
      <c r="D6" s="111" t="s">
        <v>35</v>
      </c>
      <c r="E6" s="111">
        <v>600</v>
      </c>
      <c r="F6" s="111"/>
      <c r="G6" s="111" t="e">
        <f>E6/F6</f>
        <v>#DIV/0!</v>
      </c>
      <c r="H6" s="111"/>
      <c r="I6" s="111"/>
      <c r="J6" s="111"/>
      <c r="K6" s="109"/>
      <c r="L6" s="115"/>
      <c r="M6" s="118" t="e">
        <f>ROUND(G6*K6,2)</f>
        <v>#DIV/0!</v>
      </c>
      <c r="N6" s="118" t="e">
        <f t="shared" ref="N6" si="0">ROUND((M6*L6)+M6,2)</f>
        <v>#DIV/0!</v>
      </c>
      <c r="O6"/>
      <c r="P6"/>
    </row>
    <row r="7" spans="1:16" ht="105.75" customHeight="1">
      <c r="A7" s="119" t="s">
        <v>0</v>
      </c>
      <c r="B7" s="112" t="s">
        <v>131</v>
      </c>
      <c r="C7" s="87" t="s">
        <v>144</v>
      </c>
      <c r="D7" s="111" t="s">
        <v>35</v>
      </c>
      <c r="E7" s="111">
        <v>2000</v>
      </c>
      <c r="F7" s="111"/>
      <c r="G7" s="111" t="e">
        <f t="shared" ref="G7:G9" si="1">E7/F7</f>
        <v>#DIV/0!</v>
      </c>
      <c r="H7" s="111"/>
      <c r="I7" s="111"/>
      <c r="J7" s="111"/>
      <c r="K7" s="109"/>
      <c r="L7" s="115"/>
      <c r="M7" s="118" t="e">
        <f t="shared" ref="M7:M9" si="2">ROUND(G7*K7,2)</f>
        <v>#DIV/0!</v>
      </c>
      <c r="N7" s="118" t="e">
        <f t="shared" ref="N7:N9" si="3">ROUND((M7*L7)+M7,2)</f>
        <v>#DIV/0!</v>
      </c>
      <c r="O7"/>
      <c r="P7"/>
    </row>
    <row r="8" spans="1:16" ht="112.5" customHeight="1">
      <c r="A8" s="119" t="s">
        <v>1</v>
      </c>
      <c r="B8" s="112" t="s">
        <v>132</v>
      </c>
      <c r="C8" s="87" t="s">
        <v>145</v>
      </c>
      <c r="D8" s="111" t="s">
        <v>35</v>
      </c>
      <c r="E8" s="111">
        <v>130</v>
      </c>
      <c r="F8" s="111"/>
      <c r="G8" s="111" t="e">
        <f t="shared" si="1"/>
        <v>#DIV/0!</v>
      </c>
      <c r="H8" s="111"/>
      <c r="I8" s="111"/>
      <c r="J8" s="111"/>
      <c r="K8" s="109"/>
      <c r="L8" s="115"/>
      <c r="M8" s="118" t="e">
        <f t="shared" si="2"/>
        <v>#DIV/0!</v>
      </c>
      <c r="N8" s="118" t="e">
        <f t="shared" si="3"/>
        <v>#DIV/0!</v>
      </c>
      <c r="O8"/>
      <c r="P8"/>
    </row>
    <row r="9" spans="1:16" ht="63" customHeight="1">
      <c r="A9" s="119" t="s">
        <v>2</v>
      </c>
      <c r="B9" s="113" t="s">
        <v>133</v>
      </c>
      <c r="C9" s="87" t="s">
        <v>146</v>
      </c>
      <c r="D9" s="111" t="s">
        <v>35</v>
      </c>
      <c r="E9" s="111">
        <v>50</v>
      </c>
      <c r="F9" s="111"/>
      <c r="G9" s="111" t="e">
        <f t="shared" si="1"/>
        <v>#DIV/0!</v>
      </c>
      <c r="H9" s="111"/>
      <c r="I9" s="111"/>
      <c r="J9" s="111"/>
      <c r="K9" s="110"/>
      <c r="L9" s="115"/>
      <c r="M9" s="118" t="e">
        <f t="shared" si="2"/>
        <v>#DIV/0!</v>
      </c>
      <c r="N9" s="118" t="e">
        <f t="shared" si="3"/>
        <v>#DIV/0!</v>
      </c>
      <c r="O9"/>
      <c r="P9"/>
    </row>
    <row r="10" spans="1:16" ht="27.75" customHeight="1">
      <c r="A10" s="181" t="s">
        <v>80</v>
      </c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65" t="e">
        <f>SUM(M6:M9)</f>
        <v>#DIV/0!</v>
      </c>
      <c r="N10" s="116" t="e">
        <f>SUM(N6:N9)</f>
        <v>#DIV/0!</v>
      </c>
      <c r="O10"/>
      <c r="P10"/>
    </row>
    <row r="11" spans="1:16" ht="27.75" customHeight="1">
      <c r="A11" s="181" t="s">
        <v>81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17" t="e">
        <f>M10*(70/100)</f>
        <v>#DIV/0!</v>
      </c>
      <c r="N11" s="117" t="e">
        <f>N10*(70/100)</f>
        <v>#DIV/0!</v>
      </c>
      <c r="O11"/>
      <c r="P11"/>
    </row>
    <row r="12" spans="1:16" ht="27.75" customHeight="1">
      <c r="A12" s="181" t="s">
        <v>82</v>
      </c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17" t="e">
        <f>M10*1.2</f>
        <v>#DIV/0!</v>
      </c>
      <c r="N12" s="117" t="e">
        <f>N10*1.2</f>
        <v>#DIV/0!</v>
      </c>
      <c r="O12"/>
      <c r="P12"/>
    </row>
    <row r="13" spans="1:16" ht="40.5" customHeight="1">
      <c r="A13" s="178" t="s">
        <v>116</v>
      </c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/>
      <c r="P13"/>
    </row>
    <row r="14" spans="1:16" ht="40.5" customHeight="1">
      <c r="A14" s="178" t="s">
        <v>117</v>
      </c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/>
      <c r="P14"/>
    </row>
    <row r="15" spans="1:16" ht="40.5" customHeight="1">
      <c r="A15" s="179" t="s">
        <v>118</v>
      </c>
      <c r="B15" s="179"/>
      <c r="C15" s="179"/>
      <c r="D15" s="179"/>
      <c r="E15" s="179"/>
      <c r="F15" s="179" t="s">
        <v>84</v>
      </c>
      <c r="G15" s="179"/>
      <c r="H15" s="179"/>
      <c r="I15" s="179"/>
      <c r="J15" s="179"/>
      <c r="K15" s="179"/>
      <c r="L15" s="179"/>
      <c r="M15" s="179"/>
      <c r="N15" s="179"/>
      <c r="O15"/>
      <c r="P15"/>
    </row>
    <row r="16" spans="1:16" ht="29.25" customHeight="1">
      <c r="A16" s="180" t="s">
        <v>85</v>
      </c>
      <c r="B16" s="180"/>
      <c r="C16" s="180"/>
      <c r="D16" s="180"/>
      <c r="E16" s="180"/>
      <c r="F16" s="180" t="s">
        <v>86</v>
      </c>
      <c r="G16" s="180"/>
      <c r="H16" s="180"/>
      <c r="I16" s="180"/>
      <c r="J16" s="180"/>
      <c r="K16" s="180"/>
      <c r="L16" s="180"/>
      <c r="M16" s="180"/>
      <c r="N16" s="180"/>
      <c r="O16"/>
      <c r="P16"/>
    </row>
    <row r="17" spans="1:16" ht="40.5" customHeight="1">
      <c r="A17" s="177" t="s">
        <v>87</v>
      </c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/>
      <c r="P17"/>
    </row>
    <row r="18" spans="1:16" ht="40.5" customHeight="1">
      <c r="A18" s="177" t="s">
        <v>88</v>
      </c>
      <c r="B18" s="177"/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/>
      <c r="P18"/>
    </row>
  </sheetData>
  <mergeCells count="14">
    <mergeCell ref="A17:N17"/>
    <mergeCell ref="A18:N18"/>
    <mergeCell ref="A13:N13"/>
    <mergeCell ref="A14:N14"/>
    <mergeCell ref="A15:E15"/>
    <mergeCell ref="F15:N15"/>
    <mergeCell ref="A16:E16"/>
    <mergeCell ref="F16:N16"/>
    <mergeCell ref="A12:L12"/>
    <mergeCell ref="A1:N1"/>
    <mergeCell ref="A2:N2"/>
    <mergeCell ref="A3:N3"/>
    <mergeCell ref="A10:L10"/>
    <mergeCell ref="A11:L11"/>
  </mergeCells>
  <phoneticPr fontId="28" type="noConversion"/>
  <conditionalFormatting sqref="H10:H16">
    <cfRule type="expression" dxfId="21" priority="8" stopIfTrue="1">
      <formula>$I10=#REF!</formula>
    </cfRule>
  </conditionalFormatting>
  <conditionalFormatting sqref="J10:J16">
    <cfRule type="expression" dxfId="20" priority="1" stopIfTrue="1">
      <formula>$J10=$M10</formula>
    </cfRule>
    <cfRule type="expression" dxfId="19" priority="2" stopIfTrue="1">
      <formula>$J10=#REF!</formula>
    </cfRule>
    <cfRule type="expression" dxfId="18" priority="6" stopIfTrue="1">
      <formula>$J10=$M10</formula>
    </cfRule>
    <cfRule type="expression" dxfId="17" priority="7" stopIfTrue="1">
      <formula>$J10=#REF!</formula>
    </cfRule>
  </conditionalFormatting>
  <conditionalFormatting sqref="K10:K16">
    <cfRule type="expression" dxfId="16" priority="3" stopIfTrue="1">
      <formula>$K10=$N10</formula>
    </cfRule>
    <cfRule type="expression" dxfId="15" priority="5" stopIfTrue="1">
      <formula>$K10=#REF!</formula>
    </cfRule>
    <cfRule type="expression" dxfId="14" priority="10" stopIfTrue="1">
      <formula>$K10=$N10</formula>
    </cfRule>
  </conditionalFormatting>
  <conditionalFormatting sqref="K11:K12">
    <cfRule type="expression" dxfId="13" priority="11" stopIfTrue="1">
      <formula>$I11=#REF!</formula>
    </cfRule>
  </conditionalFormatting>
  <conditionalFormatting sqref="K11:K16 N10:N12">
    <cfRule type="expression" dxfId="12" priority="12" stopIfTrue="1">
      <formula>$I10=$L10</formula>
    </cfRule>
  </conditionalFormatting>
  <conditionalFormatting sqref="K13:K16 N10:N12">
    <cfRule type="expression" dxfId="11" priority="4" stopIfTrue="1">
      <formula>$I10=#REF!</formula>
    </cfRule>
  </conditionalFormatting>
  <pageMargins left="0.25" right="0.25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17"/>
  <sheetViews>
    <sheetView view="pageBreakPreview" topLeftCell="B7" zoomScale="70" zoomScaleNormal="100" zoomScaleSheetLayoutView="70" workbookViewId="0">
      <selection activeCell="B8" sqref="B8"/>
    </sheetView>
  </sheetViews>
  <sheetFormatPr defaultColWidth="8.875" defaultRowHeight="15"/>
  <cols>
    <col min="1" max="1" width="7.375" style="39" customWidth="1"/>
    <col min="2" max="2" width="101.625" style="39" customWidth="1"/>
    <col min="3" max="3" width="19.5" style="39" customWidth="1"/>
    <col min="4" max="4" width="11.875" style="39" customWidth="1"/>
    <col min="5" max="5" width="36.125" style="39" customWidth="1"/>
    <col min="6" max="7" width="20.625" style="39" customWidth="1"/>
    <col min="8" max="10" width="8.875" style="39"/>
    <col min="11" max="11" width="31.875" style="39" customWidth="1"/>
    <col min="12" max="12" width="8.875" style="39"/>
    <col min="13" max="13" width="20.625" style="39" customWidth="1"/>
    <col min="14" max="14" width="29.5" style="39" customWidth="1"/>
  </cols>
  <sheetData>
    <row r="1" spans="1:14" ht="30" customHeight="1">
      <c r="A1" s="159" t="s">
        <v>149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</row>
    <row r="2" spans="1:14" ht="30" customHeight="1">
      <c r="A2" s="159" t="s">
        <v>119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</row>
    <row r="3" spans="1:14" ht="30" customHeight="1">
      <c r="A3" s="162" t="s">
        <v>135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ht="81.75" customHeight="1">
      <c r="A4" s="67" t="s">
        <v>12</v>
      </c>
      <c r="B4" s="67" t="s">
        <v>29</v>
      </c>
      <c r="C4" s="67" t="s">
        <v>13</v>
      </c>
      <c r="D4" s="67" t="s">
        <v>14</v>
      </c>
      <c r="E4" s="67" t="s">
        <v>15</v>
      </c>
      <c r="F4" s="67" t="s">
        <v>16</v>
      </c>
      <c r="G4" s="93" t="s">
        <v>17</v>
      </c>
      <c r="H4" s="67" t="s">
        <v>18</v>
      </c>
      <c r="I4" s="67" t="s">
        <v>19</v>
      </c>
      <c r="J4" s="67" t="s">
        <v>20</v>
      </c>
      <c r="K4" s="61" t="s">
        <v>21</v>
      </c>
      <c r="L4" s="67" t="s">
        <v>22</v>
      </c>
      <c r="M4" s="67" t="s">
        <v>23</v>
      </c>
      <c r="N4" s="67" t="s">
        <v>24</v>
      </c>
    </row>
    <row r="5" spans="1:14" ht="24" customHeight="1">
      <c r="A5" s="98" t="s">
        <v>9</v>
      </c>
      <c r="B5" s="98" t="s">
        <v>0</v>
      </c>
      <c r="C5" s="98" t="s">
        <v>1</v>
      </c>
      <c r="D5" s="98" t="s">
        <v>2</v>
      </c>
      <c r="E5" s="98" t="s">
        <v>3</v>
      </c>
      <c r="F5" s="98" t="s">
        <v>4</v>
      </c>
      <c r="G5" s="98" t="s">
        <v>5</v>
      </c>
      <c r="H5" s="98" t="s">
        <v>6</v>
      </c>
      <c r="I5" s="98" t="s">
        <v>7</v>
      </c>
      <c r="J5" s="98" t="s">
        <v>8</v>
      </c>
      <c r="K5" s="98" t="s">
        <v>25</v>
      </c>
      <c r="L5" s="98" t="s">
        <v>26</v>
      </c>
      <c r="M5" s="98" t="s">
        <v>27</v>
      </c>
      <c r="N5" s="98" t="s">
        <v>28</v>
      </c>
    </row>
    <row r="6" spans="1:14" ht="111" customHeight="1">
      <c r="A6" s="120" t="s">
        <v>9</v>
      </c>
      <c r="B6" s="125" t="s">
        <v>148</v>
      </c>
      <c r="C6" s="129" t="s">
        <v>139</v>
      </c>
      <c r="D6" s="121" t="s">
        <v>35</v>
      </c>
      <c r="E6" s="121">
        <v>400</v>
      </c>
      <c r="F6" s="121"/>
      <c r="G6" s="121" t="e">
        <f>E6/F6</f>
        <v>#DIV/0!</v>
      </c>
      <c r="H6" s="121"/>
      <c r="I6" s="121"/>
      <c r="J6" s="121"/>
      <c r="K6" s="122"/>
      <c r="L6" s="123"/>
      <c r="M6" s="124" t="e">
        <f>ROUND(G6*K6,2)</f>
        <v>#DIV/0!</v>
      </c>
      <c r="N6" s="124" t="e">
        <f t="shared" ref="N6:N7" si="0">ROUND((M6*L6)+M6,2)</f>
        <v>#DIV/0!</v>
      </c>
    </row>
    <row r="7" spans="1:14" ht="123" customHeight="1">
      <c r="A7" s="120" t="s">
        <v>0</v>
      </c>
      <c r="B7" s="125" t="s">
        <v>136</v>
      </c>
      <c r="C7" s="129" t="s">
        <v>147</v>
      </c>
      <c r="D7" s="121" t="s">
        <v>35</v>
      </c>
      <c r="E7" s="121">
        <v>600</v>
      </c>
      <c r="F7" s="121"/>
      <c r="G7" s="121" t="e">
        <f t="shared" ref="G7:G8" si="1">E7/F7</f>
        <v>#DIV/0!</v>
      </c>
      <c r="H7" s="121"/>
      <c r="I7" s="121"/>
      <c r="J7" s="121"/>
      <c r="K7" s="122"/>
      <c r="L7" s="123"/>
      <c r="M7" s="124" t="e">
        <f t="shared" ref="M7" si="2">ROUND(G7*K7,2)</f>
        <v>#DIV/0!</v>
      </c>
      <c r="N7" s="124" t="e">
        <f t="shared" si="0"/>
        <v>#DIV/0!</v>
      </c>
    </row>
    <row r="8" spans="1:14" ht="82.5" customHeight="1">
      <c r="A8" s="120" t="s">
        <v>1</v>
      </c>
      <c r="B8" s="125" t="s">
        <v>141</v>
      </c>
      <c r="C8" s="129" t="s">
        <v>140</v>
      </c>
      <c r="D8" s="121" t="s">
        <v>35</v>
      </c>
      <c r="E8" s="121">
        <f>200*15</f>
        <v>3000</v>
      </c>
      <c r="F8" s="121"/>
      <c r="G8" s="121" t="e">
        <f t="shared" si="1"/>
        <v>#DIV/0!</v>
      </c>
      <c r="H8" s="121"/>
      <c r="I8" s="121"/>
      <c r="J8" s="121"/>
      <c r="K8" s="122"/>
      <c r="L8" s="123"/>
      <c r="M8" s="124" t="e">
        <f>ROUND(G8*K8,2)</f>
        <v>#DIV/0!</v>
      </c>
      <c r="N8" s="124" t="e">
        <f t="shared" ref="N8" si="3">ROUND((M8*L8)+M8,2)</f>
        <v>#DIV/0!</v>
      </c>
    </row>
    <row r="9" spans="1:14" ht="27.75" customHeight="1">
      <c r="A9" s="182" t="s">
        <v>80</v>
      </c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26" t="e">
        <f>SUM(M6:M8)</f>
        <v>#DIV/0!</v>
      </c>
      <c r="N9" s="127" t="e">
        <f>SUM(N6:N8)</f>
        <v>#DIV/0!</v>
      </c>
    </row>
    <row r="10" spans="1:14" ht="27.75" customHeight="1">
      <c r="A10" s="182" t="s">
        <v>81</v>
      </c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28" t="e">
        <f>M9*(70/100)</f>
        <v>#DIV/0!</v>
      </c>
      <c r="N10" s="128" t="e">
        <f>N9*(70/100)</f>
        <v>#DIV/0!</v>
      </c>
    </row>
    <row r="11" spans="1:14" ht="27.75" customHeight="1">
      <c r="A11" s="182" t="s">
        <v>82</v>
      </c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28" t="e">
        <f>M9*1.2</f>
        <v>#DIV/0!</v>
      </c>
      <c r="N11" s="128" t="e">
        <f>N9*1.2</f>
        <v>#DIV/0!</v>
      </c>
    </row>
    <row r="12" spans="1:14" ht="40.5" customHeight="1">
      <c r="A12" s="184" t="s">
        <v>120</v>
      </c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</row>
    <row r="13" spans="1:14" ht="40.5" customHeight="1">
      <c r="A13" s="184" t="s">
        <v>121</v>
      </c>
      <c r="B13" s="184"/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</row>
    <row r="14" spans="1:14" ht="40.5" customHeight="1">
      <c r="A14" s="185" t="s">
        <v>118</v>
      </c>
      <c r="B14" s="185"/>
      <c r="C14" s="185"/>
      <c r="D14" s="185"/>
      <c r="E14" s="185"/>
      <c r="F14" s="185" t="s">
        <v>84</v>
      </c>
      <c r="G14" s="185"/>
      <c r="H14" s="185"/>
      <c r="I14" s="185"/>
      <c r="J14" s="185"/>
      <c r="K14" s="185"/>
      <c r="L14" s="185"/>
      <c r="M14" s="185"/>
      <c r="N14" s="185"/>
    </row>
    <row r="15" spans="1:14" ht="29.25" customHeight="1">
      <c r="A15" s="186" t="s">
        <v>85</v>
      </c>
      <c r="B15" s="186"/>
      <c r="C15" s="186"/>
      <c r="D15" s="186"/>
      <c r="E15" s="186"/>
      <c r="F15" s="186" t="s">
        <v>86</v>
      </c>
      <c r="G15" s="186"/>
      <c r="H15" s="186"/>
      <c r="I15" s="186"/>
      <c r="J15" s="186"/>
      <c r="K15" s="186"/>
      <c r="L15" s="186"/>
      <c r="M15" s="186"/>
      <c r="N15" s="186"/>
    </row>
    <row r="16" spans="1:14" ht="40.5" customHeight="1">
      <c r="A16" s="183" t="s">
        <v>87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</row>
    <row r="17" spans="1:14" ht="40.5" customHeight="1">
      <c r="A17" s="183" t="s">
        <v>88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</row>
  </sheetData>
  <mergeCells count="14">
    <mergeCell ref="A16:N16"/>
    <mergeCell ref="A17:N17"/>
    <mergeCell ref="A12:N12"/>
    <mergeCell ref="A13:N13"/>
    <mergeCell ref="A14:E14"/>
    <mergeCell ref="F14:N14"/>
    <mergeCell ref="A15:E15"/>
    <mergeCell ref="F15:N15"/>
    <mergeCell ref="A11:L11"/>
    <mergeCell ref="A1:N1"/>
    <mergeCell ref="A2:N2"/>
    <mergeCell ref="A3:N3"/>
    <mergeCell ref="A9:L9"/>
    <mergeCell ref="A10:L10"/>
  </mergeCells>
  <phoneticPr fontId="28" type="noConversion"/>
  <conditionalFormatting sqref="H9:H15">
    <cfRule type="expression" dxfId="10" priority="8" stopIfTrue="1">
      <formula>$I9=#REF!</formula>
    </cfRule>
  </conditionalFormatting>
  <conditionalFormatting sqref="J9:J15">
    <cfRule type="expression" dxfId="9" priority="1" stopIfTrue="1">
      <formula>$J9=$M9</formula>
    </cfRule>
    <cfRule type="expression" dxfId="8" priority="2" stopIfTrue="1">
      <formula>$J9=#REF!</formula>
    </cfRule>
    <cfRule type="expression" dxfId="7" priority="6" stopIfTrue="1">
      <formula>$J9=$M9</formula>
    </cfRule>
    <cfRule type="expression" dxfId="6" priority="7" stopIfTrue="1">
      <formula>$J9=#REF!</formula>
    </cfRule>
  </conditionalFormatting>
  <conditionalFormatting sqref="K9:K15">
    <cfRule type="expression" dxfId="5" priority="3" stopIfTrue="1">
      <formula>$K9=$N9</formula>
    </cfRule>
    <cfRule type="expression" dxfId="4" priority="5" stopIfTrue="1">
      <formula>$K9=#REF!</formula>
    </cfRule>
    <cfRule type="expression" dxfId="3" priority="9" stopIfTrue="1">
      <formula>$K9=$N9</formula>
    </cfRule>
  </conditionalFormatting>
  <conditionalFormatting sqref="K10:K11">
    <cfRule type="expression" dxfId="2" priority="10" stopIfTrue="1">
      <formula>$I10=#REF!</formula>
    </cfRule>
  </conditionalFormatting>
  <conditionalFormatting sqref="K10:K15 N9:N11">
    <cfRule type="expression" dxfId="1" priority="11" stopIfTrue="1">
      <formula>$I9=$L9</formula>
    </cfRule>
  </conditionalFormatting>
  <conditionalFormatting sqref="K12:K15 N9:N11">
    <cfRule type="expression" dxfId="0" priority="4" stopIfTrue="1">
      <formula>$I9=#REF!</formula>
    </cfRule>
  </conditionalFormatting>
  <pageMargins left="0.25" right="0.25" top="0.75" bottom="0.75" header="0.3" footer="0.3"/>
  <pageSetup paperSize="9" scale="3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99CB3-6611-464A-A51F-2C95C6E515A6}">
  <sheetPr>
    <pageSetUpPr fitToPage="1"/>
  </sheetPr>
  <dimension ref="A1:N45"/>
  <sheetViews>
    <sheetView tabSelected="1" view="pageBreakPreview" topLeftCell="A4" zoomScale="70" zoomScaleNormal="100" zoomScaleSheetLayoutView="70" workbookViewId="0">
      <selection activeCell="B30" sqref="B30"/>
    </sheetView>
  </sheetViews>
  <sheetFormatPr defaultColWidth="11" defaultRowHeight="15"/>
  <cols>
    <col min="1" max="1" width="8.5" style="39" customWidth="1"/>
    <col min="2" max="2" width="99" style="39" customWidth="1"/>
    <col min="3" max="3" width="15.5" style="39" customWidth="1"/>
    <col min="4" max="4" width="11" style="39"/>
    <col min="5" max="5" width="26.625" style="39" customWidth="1"/>
    <col min="6" max="6" width="27.625" style="39" customWidth="1"/>
    <col min="7" max="7" width="19.375" style="39" customWidth="1"/>
    <col min="8" max="8" width="15.5" style="39" customWidth="1"/>
    <col min="9" max="9" width="17.625" style="39" customWidth="1"/>
    <col min="10" max="10" width="11" style="39"/>
    <col min="11" max="11" width="27.875" style="39" customWidth="1"/>
    <col min="12" max="12" width="14.5" style="39" customWidth="1"/>
    <col min="13" max="13" width="18.125" style="39" customWidth="1"/>
    <col min="14" max="14" width="23.125" style="39" customWidth="1"/>
  </cols>
  <sheetData>
    <row r="1" spans="1:14" ht="30" customHeight="1">
      <c r="A1" s="153" t="s">
        <v>149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5"/>
    </row>
    <row r="2" spans="1:14" ht="30" customHeight="1">
      <c r="A2" s="153" t="s">
        <v>119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5"/>
    </row>
    <row r="3" spans="1:14" ht="30" customHeight="1">
      <c r="A3" s="156" t="s">
        <v>137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</row>
    <row r="4" spans="1:14" ht="14.25">
      <c r="A4" s="148" t="s">
        <v>12</v>
      </c>
      <c r="B4" s="157" t="s">
        <v>29</v>
      </c>
      <c r="C4" s="148" t="s">
        <v>13</v>
      </c>
      <c r="D4" s="148" t="s">
        <v>14</v>
      </c>
      <c r="E4" s="148" t="s">
        <v>30</v>
      </c>
      <c r="F4" s="148" t="s">
        <v>16</v>
      </c>
      <c r="G4" s="148" t="s">
        <v>31</v>
      </c>
      <c r="H4" s="148" t="s">
        <v>18</v>
      </c>
      <c r="I4" s="148" t="s">
        <v>19</v>
      </c>
      <c r="J4" s="148" t="s">
        <v>20</v>
      </c>
      <c r="K4" s="148" t="s">
        <v>21</v>
      </c>
      <c r="L4" s="148" t="s">
        <v>22</v>
      </c>
      <c r="M4" s="148" t="s">
        <v>23</v>
      </c>
      <c r="N4" s="148" t="s">
        <v>24</v>
      </c>
    </row>
    <row r="5" spans="1:14" ht="81.75" customHeight="1">
      <c r="A5" s="149"/>
      <c r="B5" s="158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</row>
    <row r="6" spans="1:14">
      <c r="A6" s="10" t="s">
        <v>9</v>
      </c>
      <c r="B6" s="10" t="s">
        <v>0</v>
      </c>
      <c r="C6" s="10" t="s">
        <v>1</v>
      </c>
      <c r="D6" s="10" t="s">
        <v>2</v>
      </c>
      <c r="E6" s="10" t="s">
        <v>3</v>
      </c>
      <c r="F6" s="10" t="s">
        <v>4</v>
      </c>
      <c r="G6" s="10" t="s">
        <v>5</v>
      </c>
      <c r="H6" s="10" t="s">
        <v>6</v>
      </c>
      <c r="I6" s="10" t="s">
        <v>7</v>
      </c>
      <c r="J6" s="10" t="s">
        <v>8</v>
      </c>
      <c r="K6" s="10" t="s">
        <v>25</v>
      </c>
      <c r="L6" s="10" t="s">
        <v>26</v>
      </c>
      <c r="M6" s="10" t="s">
        <v>27</v>
      </c>
      <c r="N6" s="10" t="s">
        <v>28</v>
      </c>
    </row>
    <row r="7" spans="1:14" ht="36.75" customHeight="1">
      <c r="A7" s="11" t="s">
        <v>9</v>
      </c>
      <c r="B7" s="12" t="s">
        <v>33</v>
      </c>
      <c r="C7" s="13" t="s">
        <v>34</v>
      </c>
      <c r="D7" s="13" t="s">
        <v>35</v>
      </c>
      <c r="E7" s="14">
        <v>832</v>
      </c>
      <c r="F7" s="40"/>
      <c r="G7" s="40" t="e">
        <f>E7/F7</f>
        <v>#DIV/0!</v>
      </c>
      <c r="H7" s="15"/>
      <c r="I7" s="13"/>
      <c r="J7" s="16"/>
      <c r="K7" s="17"/>
      <c r="L7" s="18"/>
      <c r="M7" s="19" t="e">
        <f>ROUND(G7*K7,2)</f>
        <v>#DIV/0!</v>
      </c>
      <c r="N7" s="20" t="e">
        <f t="shared" ref="N7" si="0">ROUND((M7*L7)+M7,2)</f>
        <v>#DIV/0!</v>
      </c>
    </row>
    <row r="8" spans="1:14" ht="72" customHeight="1">
      <c r="A8" s="11" t="s">
        <v>0</v>
      </c>
      <c r="B8" s="21" t="s">
        <v>36</v>
      </c>
      <c r="C8" s="13" t="s">
        <v>37</v>
      </c>
      <c r="D8" s="13" t="s">
        <v>35</v>
      </c>
      <c r="E8" s="14">
        <v>1200</v>
      </c>
      <c r="F8" s="40"/>
      <c r="G8" s="40" t="e">
        <f t="shared" ref="G8:G31" si="1">E8/F8</f>
        <v>#DIV/0!</v>
      </c>
      <c r="H8" s="15"/>
      <c r="I8" s="13"/>
      <c r="J8" s="16"/>
      <c r="K8" s="17"/>
      <c r="L8" s="18"/>
      <c r="M8" s="19" t="e">
        <f t="shared" ref="M8:M31" si="2">ROUND(G8*K8,2)</f>
        <v>#DIV/0!</v>
      </c>
      <c r="N8" s="20" t="e">
        <f t="shared" ref="N8:N31" si="3">ROUND((M8*L8)+M8,2)</f>
        <v>#DIV/0!</v>
      </c>
    </row>
    <row r="9" spans="1:14" ht="21.75" customHeight="1">
      <c r="A9" s="11" t="s">
        <v>1</v>
      </c>
      <c r="B9" s="12" t="s">
        <v>38</v>
      </c>
      <c r="C9" s="13" t="s">
        <v>39</v>
      </c>
      <c r="D9" s="13" t="s">
        <v>40</v>
      </c>
      <c r="E9" s="14">
        <v>1</v>
      </c>
      <c r="F9" s="40"/>
      <c r="G9" s="40" t="e">
        <f t="shared" si="1"/>
        <v>#DIV/0!</v>
      </c>
      <c r="H9" s="15"/>
      <c r="I9" s="13"/>
      <c r="J9" s="16"/>
      <c r="K9" s="17"/>
      <c r="L9" s="18"/>
      <c r="M9" s="19" t="e">
        <f t="shared" si="2"/>
        <v>#DIV/0!</v>
      </c>
      <c r="N9" s="20" t="e">
        <f t="shared" si="3"/>
        <v>#DIV/0!</v>
      </c>
    </row>
    <row r="10" spans="1:14" ht="30.75" customHeight="1">
      <c r="A10" s="11" t="s">
        <v>2</v>
      </c>
      <c r="B10" s="12" t="s">
        <v>41</v>
      </c>
      <c r="C10" s="13" t="s">
        <v>42</v>
      </c>
      <c r="D10" s="13" t="s">
        <v>40</v>
      </c>
      <c r="E10" s="14">
        <v>1</v>
      </c>
      <c r="F10" s="40"/>
      <c r="G10" s="40" t="e">
        <f t="shared" si="1"/>
        <v>#DIV/0!</v>
      </c>
      <c r="H10" s="15"/>
      <c r="I10" s="13"/>
      <c r="J10" s="16"/>
      <c r="K10" s="17"/>
      <c r="L10" s="18"/>
      <c r="M10" s="19" t="e">
        <f t="shared" si="2"/>
        <v>#DIV/0!</v>
      </c>
      <c r="N10" s="20" t="e">
        <f t="shared" si="3"/>
        <v>#DIV/0!</v>
      </c>
    </row>
    <row r="11" spans="1:14" ht="47.25" customHeight="1">
      <c r="A11" s="11" t="s">
        <v>3</v>
      </c>
      <c r="B11" s="12" t="s">
        <v>43</v>
      </c>
      <c r="C11" s="13" t="s">
        <v>37</v>
      </c>
      <c r="D11" s="13" t="s">
        <v>35</v>
      </c>
      <c r="E11" s="14">
        <v>224</v>
      </c>
      <c r="F11" s="40"/>
      <c r="G11" s="40" t="e">
        <f t="shared" si="1"/>
        <v>#DIV/0!</v>
      </c>
      <c r="H11" s="15"/>
      <c r="I11" s="13"/>
      <c r="J11" s="16"/>
      <c r="K11" s="17"/>
      <c r="L11" s="18"/>
      <c r="M11" s="19" t="e">
        <f t="shared" si="2"/>
        <v>#DIV/0!</v>
      </c>
      <c r="N11" s="20" t="e">
        <f t="shared" si="3"/>
        <v>#DIV/0!</v>
      </c>
    </row>
    <row r="12" spans="1:14" ht="45">
      <c r="A12" s="11" t="s">
        <v>4</v>
      </c>
      <c r="B12" s="12" t="s">
        <v>44</v>
      </c>
      <c r="C12" s="13" t="s">
        <v>34</v>
      </c>
      <c r="D12" s="13" t="s">
        <v>35</v>
      </c>
      <c r="E12" s="14">
        <v>2160</v>
      </c>
      <c r="F12" s="40"/>
      <c r="G12" s="40" t="e">
        <f t="shared" si="1"/>
        <v>#DIV/0!</v>
      </c>
      <c r="H12" s="15"/>
      <c r="I12" s="22"/>
      <c r="J12" s="16"/>
      <c r="K12" s="17"/>
      <c r="L12" s="18"/>
      <c r="M12" s="19" t="e">
        <f t="shared" si="2"/>
        <v>#DIV/0!</v>
      </c>
      <c r="N12" s="20" t="e">
        <f t="shared" si="3"/>
        <v>#DIV/0!</v>
      </c>
    </row>
    <row r="13" spans="1:14" ht="72.75" customHeight="1">
      <c r="A13" s="11" t="s">
        <v>5</v>
      </c>
      <c r="B13" s="12" t="s">
        <v>45</v>
      </c>
      <c r="C13" s="13" t="s">
        <v>37</v>
      </c>
      <c r="D13" s="13" t="s">
        <v>35</v>
      </c>
      <c r="E13" s="14">
        <v>288</v>
      </c>
      <c r="F13" s="40"/>
      <c r="G13" s="40" t="e">
        <f t="shared" si="1"/>
        <v>#DIV/0!</v>
      </c>
      <c r="H13" s="15"/>
      <c r="I13" s="13"/>
      <c r="J13" s="16"/>
      <c r="K13" s="17"/>
      <c r="L13" s="18"/>
      <c r="M13" s="19" t="e">
        <f t="shared" si="2"/>
        <v>#DIV/0!</v>
      </c>
      <c r="N13" s="20" t="e">
        <f t="shared" si="3"/>
        <v>#DIV/0!</v>
      </c>
    </row>
    <row r="14" spans="1:14" ht="45.75" customHeight="1">
      <c r="A14" s="11" t="s">
        <v>6</v>
      </c>
      <c r="B14" s="12" t="s">
        <v>46</v>
      </c>
      <c r="C14" s="13" t="s">
        <v>37</v>
      </c>
      <c r="D14" s="13" t="s">
        <v>35</v>
      </c>
      <c r="E14" s="14">
        <v>352</v>
      </c>
      <c r="F14" s="40"/>
      <c r="G14" s="40" t="e">
        <f t="shared" si="1"/>
        <v>#DIV/0!</v>
      </c>
      <c r="H14" s="15"/>
      <c r="I14" s="13"/>
      <c r="J14" s="16"/>
      <c r="K14" s="17"/>
      <c r="L14" s="18"/>
      <c r="M14" s="19" t="e">
        <f t="shared" si="2"/>
        <v>#DIV/0!</v>
      </c>
      <c r="N14" s="20" t="e">
        <f t="shared" si="3"/>
        <v>#DIV/0!</v>
      </c>
    </row>
    <row r="15" spans="1:14" ht="45">
      <c r="A15" s="11" t="s">
        <v>7</v>
      </c>
      <c r="B15" s="12" t="s">
        <v>47</v>
      </c>
      <c r="C15" s="13" t="s">
        <v>37</v>
      </c>
      <c r="D15" s="13" t="s">
        <v>35</v>
      </c>
      <c r="E15" s="14">
        <v>864</v>
      </c>
      <c r="F15" s="40"/>
      <c r="G15" s="40" t="e">
        <f t="shared" si="1"/>
        <v>#DIV/0!</v>
      </c>
      <c r="H15" s="15"/>
      <c r="I15" s="13"/>
      <c r="J15" s="16"/>
      <c r="K15" s="17"/>
      <c r="L15" s="18"/>
      <c r="M15" s="19" t="e">
        <f t="shared" si="2"/>
        <v>#DIV/0!</v>
      </c>
      <c r="N15" s="20" t="e">
        <f t="shared" si="3"/>
        <v>#DIV/0!</v>
      </c>
    </row>
    <row r="16" spans="1:14" ht="68.25" customHeight="1">
      <c r="A16" s="11" t="s">
        <v>8</v>
      </c>
      <c r="B16" s="21" t="s">
        <v>48</v>
      </c>
      <c r="C16" s="13" t="s">
        <v>37</v>
      </c>
      <c r="D16" s="13" t="s">
        <v>35</v>
      </c>
      <c r="E16" s="14">
        <v>2232</v>
      </c>
      <c r="F16" s="40"/>
      <c r="G16" s="40" t="e">
        <f t="shared" si="1"/>
        <v>#DIV/0!</v>
      </c>
      <c r="H16" s="15"/>
      <c r="I16" s="13"/>
      <c r="J16" s="16"/>
      <c r="K16" s="17"/>
      <c r="L16" s="18"/>
      <c r="M16" s="19" t="e">
        <f t="shared" si="2"/>
        <v>#DIV/0!</v>
      </c>
      <c r="N16" s="20" t="e">
        <f t="shared" si="3"/>
        <v>#DIV/0!</v>
      </c>
    </row>
    <row r="17" spans="1:14" ht="31.5" customHeight="1">
      <c r="A17" s="11" t="s">
        <v>25</v>
      </c>
      <c r="B17" s="12" t="s">
        <v>49</v>
      </c>
      <c r="C17" s="13" t="s">
        <v>50</v>
      </c>
      <c r="D17" s="13" t="s">
        <v>40</v>
      </c>
      <c r="E17" s="14">
        <v>3</v>
      </c>
      <c r="F17" s="40"/>
      <c r="G17" s="40" t="e">
        <f t="shared" si="1"/>
        <v>#DIV/0!</v>
      </c>
      <c r="H17" s="15"/>
      <c r="I17" s="13"/>
      <c r="J17" s="16"/>
      <c r="K17" s="17"/>
      <c r="L17" s="18"/>
      <c r="M17" s="19" t="e">
        <f t="shared" si="2"/>
        <v>#DIV/0!</v>
      </c>
      <c r="N17" s="20" t="e">
        <f t="shared" si="3"/>
        <v>#DIV/0!</v>
      </c>
    </row>
    <row r="18" spans="1:14" ht="31.5" customHeight="1">
      <c r="A18" s="11" t="s">
        <v>26</v>
      </c>
      <c r="B18" s="12" t="s">
        <v>51</v>
      </c>
      <c r="C18" s="13" t="s">
        <v>50</v>
      </c>
      <c r="D18" s="13" t="s">
        <v>40</v>
      </c>
      <c r="E18" s="14">
        <v>3</v>
      </c>
      <c r="F18" s="40"/>
      <c r="G18" s="40" t="e">
        <f t="shared" si="1"/>
        <v>#DIV/0!</v>
      </c>
      <c r="H18" s="15"/>
      <c r="I18" s="13"/>
      <c r="J18" s="16"/>
      <c r="K18" s="17"/>
      <c r="L18" s="18"/>
      <c r="M18" s="19" t="e">
        <f t="shared" si="2"/>
        <v>#DIV/0!</v>
      </c>
      <c r="N18" s="20" t="e">
        <f t="shared" si="3"/>
        <v>#DIV/0!</v>
      </c>
    </row>
    <row r="19" spans="1:14" ht="45">
      <c r="A19" s="11" t="s">
        <v>27</v>
      </c>
      <c r="B19" s="21" t="s">
        <v>52</v>
      </c>
      <c r="C19" s="13" t="s">
        <v>53</v>
      </c>
      <c r="D19" s="13" t="s">
        <v>40</v>
      </c>
      <c r="E19" s="14">
        <v>4</v>
      </c>
      <c r="F19" s="40"/>
      <c r="G19" s="40" t="e">
        <f t="shared" si="1"/>
        <v>#DIV/0!</v>
      </c>
      <c r="H19" s="15"/>
      <c r="I19" s="13"/>
      <c r="J19" s="16"/>
      <c r="K19" s="17"/>
      <c r="L19" s="18"/>
      <c r="M19" s="19" t="e">
        <f t="shared" si="2"/>
        <v>#DIV/0!</v>
      </c>
      <c r="N19" s="20" t="e">
        <f t="shared" si="3"/>
        <v>#DIV/0!</v>
      </c>
    </row>
    <row r="20" spans="1:14" ht="57.75" customHeight="1">
      <c r="A20" s="23" t="s">
        <v>28</v>
      </c>
      <c r="B20" s="12" t="s">
        <v>54</v>
      </c>
      <c r="C20" s="24" t="s">
        <v>55</v>
      </c>
      <c r="D20" s="24" t="s">
        <v>35</v>
      </c>
      <c r="E20" s="14">
        <v>2375</v>
      </c>
      <c r="F20" s="40"/>
      <c r="G20" s="40" t="e">
        <f t="shared" si="1"/>
        <v>#DIV/0!</v>
      </c>
      <c r="H20" s="25"/>
      <c r="I20" s="13"/>
      <c r="J20" s="26"/>
      <c r="K20" s="17"/>
      <c r="L20" s="18"/>
      <c r="M20" s="19" t="e">
        <f t="shared" si="2"/>
        <v>#DIV/0!</v>
      </c>
      <c r="N20" s="20" t="e">
        <f t="shared" si="3"/>
        <v>#DIV/0!</v>
      </c>
    </row>
    <row r="21" spans="1:14" ht="68.25" customHeight="1">
      <c r="A21" s="23" t="s">
        <v>32</v>
      </c>
      <c r="B21" s="12" t="s">
        <v>56</v>
      </c>
      <c r="C21" s="24" t="s">
        <v>55</v>
      </c>
      <c r="D21" s="24" t="s">
        <v>35</v>
      </c>
      <c r="E21" s="14">
        <v>485</v>
      </c>
      <c r="F21" s="40"/>
      <c r="G21" s="40" t="e">
        <f t="shared" si="1"/>
        <v>#DIV/0!</v>
      </c>
      <c r="H21" s="25"/>
      <c r="I21" s="13"/>
      <c r="J21" s="26"/>
      <c r="K21" s="17"/>
      <c r="L21" s="18"/>
      <c r="M21" s="19" t="e">
        <f t="shared" si="2"/>
        <v>#DIV/0!</v>
      </c>
      <c r="N21" s="20" t="e">
        <f t="shared" si="3"/>
        <v>#DIV/0!</v>
      </c>
    </row>
    <row r="22" spans="1:14" ht="30" customHeight="1">
      <c r="A22" s="23" t="s">
        <v>57</v>
      </c>
      <c r="B22" s="12" t="s">
        <v>58</v>
      </c>
      <c r="C22" s="24" t="s">
        <v>55</v>
      </c>
      <c r="D22" s="24" t="s">
        <v>35</v>
      </c>
      <c r="E22" s="14">
        <v>10176</v>
      </c>
      <c r="F22" s="40"/>
      <c r="G22" s="40" t="e">
        <f t="shared" si="1"/>
        <v>#DIV/0!</v>
      </c>
      <c r="H22" s="25"/>
      <c r="I22" s="13"/>
      <c r="J22" s="27"/>
      <c r="K22" s="17"/>
      <c r="L22" s="18"/>
      <c r="M22" s="19" t="e">
        <f t="shared" si="2"/>
        <v>#DIV/0!</v>
      </c>
      <c r="N22" s="20" t="e">
        <f t="shared" si="3"/>
        <v>#DIV/0!</v>
      </c>
    </row>
    <row r="23" spans="1:14" ht="53.25" customHeight="1">
      <c r="A23" s="23" t="s">
        <v>59</v>
      </c>
      <c r="B23" s="21" t="s">
        <v>60</v>
      </c>
      <c r="C23" s="13" t="s">
        <v>61</v>
      </c>
      <c r="D23" s="13" t="s">
        <v>40</v>
      </c>
      <c r="E23" s="14">
        <v>4</v>
      </c>
      <c r="F23" s="40"/>
      <c r="G23" s="40" t="e">
        <f t="shared" si="1"/>
        <v>#DIV/0!</v>
      </c>
      <c r="H23" s="15"/>
      <c r="I23" s="13"/>
      <c r="J23" s="16"/>
      <c r="K23" s="17"/>
      <c r="L23" s="18"/>
      <c r="M23" s="19" t="e">
        <f t="shared" si="2"/>
        <v>#DIV/0!</v>
      </c>
      <c r="N23" s="20" t="e">
        <f t="shared" si="3"/>
        <v>#DIV/0!</v>
      </c>
    </row>
    <row r="24" spans="1:14" ht="42" customHeight="1">
      <c r="A24" s="23" t="s">
        <v>62</v>
      </c>
      <c r="B24" s="28" t="s">
        <v>63</v>
      </c>
      <c r="C24" s="13" t="s">
        <v>64</v>
      </c>
      <c r="D24" s="13" t="s">
        <v>40</v>
      </c>
      <c r="E24" s="14">
        <v>15</v>
      </c>
      <c r="F24" s="40"/>
      <c r="G24" s="40" t="e">
        <f t="shared" si="1"/>
        <v>#DIV/0!</v>
      </c>
      <c r="H24" s="15"/>
      <c r="I24" s="13"/>
      <c r="J24" s="16"/>
      <c r="K24" s="17"/>
      <c r="L24" s="18"/>
      <c r="M24" s="19" t="e">
        <f t="shared" si="2"/>
        <v>#DIV/0!</v>
      </c>
      <c r="N24" s="20" t="e">
        <f t="shared" si="3"/>
        <v>#DIV/0!</v>
      </c>
    </row>
    <row r="25" spans="1:14" ht="60">
      <c r="A25" s="23" t="s">
        <v>65</v>
      </c>
      <c r="B25" s="12" t="s">
        <v>66</v>
      </c>
      <c r="C25" s="13" t="s">
        <v>34</v>
      </c>
      <c r="D25" s="13" t="s">
        <v>35</v>
      </c>
      <c r="E25" s="14">
        <v>576</v>
      </c>
      <c r="F25" s="40"/>
      <c r="G25" s="40" t="e">
        <f t="shared" si="1"/>
        <v>#DIV/0!</v>
      </c>
      <c r="H25" s="15"/>
      <c r="I25" s="13"/>
      <c r="J25" s="16"/>
      <c r="K25" s="17"/>
      <c r="L25" s="18"/>
      <c r="M25" s="19" t="e">
        <f t="shared" si="2"/>
        <v>#DIV/0!</v>
      </c>
      <c r="N25" s="20" t="e">
        <f t="shared" si="3"/>
        <v>#DIV/0!</v>
      </c>
    </row>
    <row r="26" spans="1:14" ht="87.75" customHeight="1">
      <c r="A26" s="23" t="s">
        <v>67</v>
      </c>
      <c r="B26" s="12" t="s">
        <v>68</v>
      </c>
      <c r="C26" s="13" t="s">
        <v>39</v>
      </c>
      <c r="D26" s="13" t="s">
        <v>40</v>
      </c>
      <c r="E26" s="14">
        <v>5</v>
      </c>
      <c r="F26" s="40"/>
      <c r="G26" s="40" t="e">
        <f t="shared" si="1"/>
        <v>#DIV/0!</v>
      </c>
      <c r="H26" s="15"/>
      <c r="I26" s="13"/>
      <c r="J26" s="16"/>
      <c r="K26" s="17"/>
      <c r="L26" s="18"/>
      <c r="M26" s="19" t="e">
        <f t="shared" si="2"/>
        <v>#DIV/0!</v>
      </c>
      <c r="N26" s="20" t="e">
        <f t="shared" si="3"/>
        <v>#DIV/0!</v>
      </c>
    </row>
    <row r="27" spans="1:14" ht="85.5" customHeight="1">
      <c r="A27" s="29" t="s">
        <v>69</v>
      </c>
      <c r="B27" s="30" t="s">
        <v>70</v>
      </c>
      <c r="C27" s="31" t="s">
        <v>39</v>
      </c>
      <c r="D27" s="31" t="s">
        <v>40</v>
      </c>
      <c r="E27" s="14">
        <v>10</v>
      </c>
      <c r="F27" s="40"/>
      <c r="G27" s="40" t="e">
        <f t="shared" si="1"/>
        <v>#DIV/0!</v>
      </c>
      <c r="H27" s="32"/>
      <c r="I27" s="31"/>
      <c r="J27" s="33"/>
      <c r="K27" s="34"/>
      <c r="L27" s="35"/>
      <c r="M27" s="19" t="e">
        <f t="shared" si="2"/>
        <v>#DIV/0!</v>
      </c>
      <c r="N27" s="20" t="e">
        <f t="shared" si="3"/>
        <v>#DIV/0!</v>
      </c>
    </row>
    <row r="28" spans="1:14" ht="84.75" customHeight="1">
      <c r="A28" s="29" t="s">
        <v>71</v>
      </c>
      <c r="B28" s="12" t="s">
        <v>72</v>
      </c>
      <c r="C28" s="13" t="s">
        <v>37</v>
      </c>
      <c r="D28" s="13" t="s">
        <v>35</v>
      </c>
      <c r="E28" s="14">
        <v>480</v>
      </c>
      <c r="F28" s="40"/>
      <c r="G28" s="40" t="e">
        <f t="shared" si="1"/>
        <v>#DIV/0!</v>
      </c>
      <c r="H28" s="15"/>
      <c r="I28" s="13"/>
      <c r="J28" s="16"/>
      <c r="K28" s="17"/>
      <c r="L28" s="35"/>
      <c r="M28" s="19" t="e">
        <f t="shared" si="2"/>
        <v>#DIV/0!</v>
      </c>
      <c r="N28" s="20" t="e">
        <f t="shared" si="3"/>
        <v>#DIV/0!</v>
      </c>
    </row>
    <row r="29" spans="1:14" ht="59.25" customHeight="1">
      <c r="A29" s="29" t="s">
        <v>73</v>
      </c>
      <c r="B29" s="12" t="s">
        <v>74</v>
      </c>
      <c r="C29" s="13" t="s">
        <v>34</v>
      </c>
      <c r="D29" s="13" t="s">
        <v>35</v>
      </c>
      <c r="E29" s="14">
        <v>224</v>
      </c>
      <c r="F29" s="40"/>
      <c r="G29" s="40" t="e">
        <f t="shared" si="1"/>
        <v>#DIV/0!</v>
      </c>
      <c r="H29" s="15"/>
      <c r="I29" s="13"/>
      <c r="J29" s="16"/>
      <c r="K29" s="17"/>
      <c r="L29" s="35"/>
      <c r="M29" s="19" t="e">
        <f t="shared" si="2"/>
        <v>#DIV/0!</v>
      </c>
      <c r="N29" s="20" t="e">
        <f t="shared" si="3"/>
        <v>#DIV/0!</v>
      </c>
    </row>
    <row r="30" spans="1:14" ht="107.25" customHeight="1">
      <c r="A30" s="29" t="s">
        <v>75</v>
      </c>
      <c r="B30" s="12" t="s">
        <v>76</v>
      </c>
      <c r="C30" s="13" t="s">
        <v>77</v>
      </c>
      <c r="D30" s="13" t="s">
        <v>40</v>
      </c>
      <c r="E30" s="14">
        <v>10</v>
      </c>
      <c r="F30" s="40"/>
      <c r="G30" s="40" t="e">
        <f t="shared" si="1"/>
        <v>#DIV/0!</v>
      </c>
      <c r="H30" s="15"/>
      <c r="I30" s="13"/>
      <c r="J30" s="16"/>
      <c r="K30" s="17"/>
      <c r="L30" s="35"/>
      <c r="M30" s="19" t="e">
        <f t="shared" si="2"/>
        <v>#DIV/0!</v>
      </c>
      <c r="N30" s="20" t="e">
        <f t="shared" si="3"/>
        <v>#DIV/0!</v>
      </c>
    </row>
    <row r="31" spans="1:14" ht="123.75" customHeight="1">
      <c r="A31" s="29" t="s">
        <v>78</v>
      </c>
      <c r="B31" s="12" t="s">
        <v>79</v>
      </c>
      <c r="C31" s="13" t="s">
        <v>77</v>
      </c>
      <c r="D31" s="13" t="s">
        <v>40</v>
      </c>
      <c r="E31" s="14">
        <v>10</v>
      </c>
      <c r="F31" s="40"/>
      <c r="G31" s="40" t="e">
        <f t="shared" si="1"/>
        <v>#DIV/0!</v>
      </c>
      <c r="H31" s="15"/>
      <c r="I31" s="13"/>
      <c r="J31" s="16"/>
      <c r="K31" s="17"/>
      <c r="L31" s="35"/>
      <c r="M31" s="19" t="e">
        <f t="shared" si="2"/>
        <v>#DIV/0!</v>
      </c>
      <c r="N31" s="20" t="e">
        <f t="shared" si="3"/>
        <v>#DIV/0!</v>
      </c>
    </row>
    <row r="32" spans="1:14" ht="39.75" customHeight="1">
      <c r="A32" s="150" t="s">
        <v>80</v>
      </c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2"/>
      <c r="M32" s="36" t="e">
        <f>SUM(M8:M31)</f>
        <v>#DIV/0!</v>
      </c>
      <c r="N32" s="37" t="e">
        <f>SUM(N8:N31)</f>
        <v>#DIV/0!</v>
      </c>
    </row>
    <row r="33" spans="1:14" ht="39.75" customHeight="1">
      <c r="A33" s="150" t="s">
        <v>81</v>
      </c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2"/>
      <c r="M33" s="38" t="e">
        <f>M32*(70/100)</f>
        <v>#DIV/0!</v>
      </c>
      <c r="N33" s="38" t="e">
        <f>N32*(70/100)</f>
        <v>#DIV/0!</v>
      </c>
    </row>
    <row r="34" spans="1:14" ht="39.75" customHeight="1">
      <c r="A34" s="150" t="s">
        <v>82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2"/>
      <c r="M34" s="38" t="e">
        <f>M32*1.2</f>
        <v>#DIV/0!</v>
      </c>
      <c r="N34" s="38" t="e">
        <f>N32*1.2</f>
        <v>#DIV/0!</v>
      </c>
    </row>
    <row r="35" spans="1:14" ht="39.75" customHeight="1">
      <c r="A35" s="137" t="s">
        <v>94</v>
      </c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9"/>
    </row>
    <row r="36" spans="1:14" ht="39.75" customHeight="1">
      <c r="A36" s="137" t="s">
        <v>95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9"/>
    </row>
    <row r="37" spans="1:14" ht="39.75" customHeight="1">
      <c r="A37" s="131" t="s">
        <v>83</v>
      </c>
      <c r="B37" s="132"/>
      <c r="C37" s="132"/>
      <c r="D37" s="132"/>
      <c r="E37" s="133"/>
      <c r="F37" s="131" t="s">
        <v>84</v>
      </c>
      <c r="G37" s="132"/>
      <c r="H37" s="132"/>
      <c r="I37" s="132"/>
      <c r="J37" s="132"/>
      <c r="K37" s="132"/>
      <c r="L37" s="132"/>
      <c r="M37" s="132"/>
      <c r="N37" s="133"/>
    </row>
    <row r="38" spans="1:14" ht="39.75" customHeight="1">
      <c r="A38" s="134" t="s">
        <v>85</v>
      </c>
      <c r="B38" s="135"/>
      <c r="C38" s="135"/>
      <c r="D38" s="135"/>
      <c r="E38" s="136"/>
      <c r="F38" s="134" t="s">
        <v>86</v>
      </c>
      <c r="G38" s="135"/>
      <c r="H38" s="135"/>
      <c r="I38" s="135"/>
      <c r="J38" s="135"/>
      <c r="K38" s="135"/>
      <c r="L38" s="135"/>
      <c r="M38" s="135"/>
      <c r="N38" s="136"/>
    </row>
    <row r="39" spans="1:14" ht="39.75" customHeight="1">
      <c r="A39" s="141" t="s">
        <v>87</v>
      </c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3"/>
    </row>
    <row r="40" spans="1:14" ht="39.75" customHeight="1">
      <c r="A40" s="145" t="s">
        <v>88</v>
      </c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7"/>
    </row>
    <row r="41" spans="1:14">
      <c r="A41" s="144" t="s">
        <v>89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</row>
    <row r="42" spans="1:14">
      <c r="A42" s="140" t="s">
        <v>90</v>
      </c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</row>
    <row r="43" spans="1:14">
      <c r="A43" s="140" t="s">
        <v>91</v>
      </c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</row>
    <row r="44" spans="1:14">
      <c r="A44" s="140" t="s">
        <v>92</v>
      </c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</row>
    <row r="45" spans="1:14">
      <c r="A45" s="140" t="s">
        <v>93</v>
      </c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</row>
  </sheetData>
  <mergeCells count="33">
    <mergeCell ref="A1:N1"/>
    <mergeCell ref="A2:N2"/>
    <mergeCell ref="A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A32:L32"/>
    <mergeCell ref="A33:L33"/>
    <mergeCell ref="A34:L34"/>
    <mergeCell ref="A35:N35"/>
    <mergeCell ref="A37:E37"/>
    <mergeCell ref="F37:N37"/>
    <mergeCell ref="A38:E38"/>
    <mergeCell ref="A36:N36"/>
    <mergeCell ref="A45:N45"/>
    <mergeCell ref="F38:N38"/>
    <mergeCell ref="A39:N39"/>
    <mergeCell ref="A41:N41"/>
    <mergeCell ref="A42:N42"/>
    <mergeCell ref="A43:N43"/>
    <mergeCell ref="A40:N40"/>
    <mergeCell ref="A44:N44"/>
  </mergeCells>
  <pageMargins left="0.25" right="0.25" top="0.75" bottom="0.75" header="0.3" footer="0.3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2</vt:i4>
      </vt:variant>
    </vt:vector>
  </HeadingPairs>
  <TitlesOfParts>
    <vt:vector size="8" baseType="lpstr">
      <vt:lpstr>Pakiet 1 </vt:lpstr>
      <vt:lpstr>Pakiet 2</vt:lpstr>
      <vt:lpstr>Pakiet 3 </vt:lpstr>
      <vt:lpstr>Pakiet 4</vt:lpstr>
      <vt:lpstr>Pakiet 5</vt:lpstr>
      <vt:lpstr>pakiet 6</vt:lpstr>
      <vt:lpstr>'Pakiet 1 '!Obszar_wydruku</vt:lpstr>
      <vt:lpstr>'Pakiet 2'!Obszar_wydruku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Marta Dziedzic</cp:lastModifiedBy>
  <cp:lastPrinted>2024-06-03T07:35:04Z</cp:lastPrinted>
  <dcterms:created xsi:type="dcterms:W3CDTF">2024-04-16T06:36:19Z</dcterms:created>
  <dcterms:modified xsi:type="dcterms:W3CDTF">2026-05-26T07:44:10Z</dcterms:modified>
</cp:coreProperties>
</file>