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6. ZO - Tusze i tonery\Zapytanie\"/>
    </mc:Choice>
  </mc:AlternateContent>
  <xr:revisionPtr revIDLastSave="0" documentId="13_ncr:1_{8A2A26EB-C24C-4FA4-87C3-3B9293E96E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 1" sheetId="10" r:id="rId1"/>
  </sheets>
  <definedNames>
    <definedName name="_xlnm.Print_Area" localSheetId="0">'Arkusz 1'!$A$1:$P$83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0" i="10" l="1"/>
  <c r="O71" i="10"/>
  <c r="O72" i="10"/>
  <c r="M66" i="10"/>
  <c r="O66" i="10" s="1"/>
  <c r="M67" i="10"/>
  <c r="O67" i="10" s="1"/>
  <c r="M68" i="10"/>
  <c r="O68" i="10" s="1"/>
  <c r="M69" i="10"/>
  <c r="O69" i="10" s="1"/>
  <c r="M70" i="10"/>
  <c r="M71" i="10"/>
  <c r="M72" i="10"/>
  <c r="M73" i="10"/>
  <c r="O73" i="10" s="1"/>
  <c r="M74" i="10"/>
  <c r="O74" i="10" s="1"/>
  <c r="M51" i="10"/>
  <c r="O51" i="10" s="1"/>
  <c r="M65" i="10"/>
  <c r="O65" i="10" s="1"/>
  <c r="M64" i="10"/>
  <c r="O64" i="10" s="1"/>
  <c r="M63" i="10"/>
  <c r="O63" i="10" s="1"/>
  <c r="M62" i="10"/>
  <c r="O62" i="10" s="1"/>
  <c r="M61" i="10"/>
  <c r="O61" i="10" s="1"/>
  <c r="M60" i="10"/>
  <c r="O60" i="10" s="1"/>
  <c r="M59" i="10"/>
  <c r="O59" i="10" s="1"/>
  <c r="M58" i="10"/>
  <c r="O58" i="10" s="1"/>
  <c r="M57" i="10"/>
  <c r="O57" i="10" s="1"/>
  <c r="M56" i="10"/>
  <c r="O56" i="10" s="1"/>
  <c r="M55" i="10"/>
  <c r="O55" i="10" s="1"/>
  <c r="M54" i="10"/>
  <c r="O54" i="10" s="1"/>
  <c r="M53" i="10"/>
  <c r="O53" i="10" s="1"/>
  <c r="M52" i="10"/>
  <c r="O52" i="10" s="1"/>
  <c r="M50" i="10"/>
  <c r="O50" i="10" s="1"/>
  <c r="M49" i="10"/>
  <c r="O49" i="10" s="1"/>
  <c r="M48" i="10"/>
  <c r="O48" i="10" s="1"/>
  <c r="M47" i="10"/>
  <c r="O47" i="10" s="1"/>
  <c r="M46" i="10"/>
  <c r="O46" i="10" s="1"/>
  <c r="M45" i="10"/>
  <c r="O45" i="10" s="1"/>
  <c r="M44" i="10"/>
  <c r="O44" i="10" s="1"/>
  <c r="M43" i="10"/>
  <c r="O43" i="10" s="1"/>
  <c r="M42" i="10"/>
  <c r="O42" i="10" s="1"/>
  <c r="M41" i="10"/>
  <c r="O41" i="10" s="1"/>
  <c r="M40" i="10"/>
  <c r="O40" i="10" s="1"/>
  <c r="M39" i="10"/>
  <c r="O39" i="10" s="1"/>
  <c r="M38" i="10"/>
  <c r="O38" i="10" s="1"/>
  <c r="M37" i="10"/>
  <c r="O37" i="10" s="1"/>
  <c r="M36" i="10"/>
  <c r="O36" i="10" s="1"/>
  <c r="M35" i="10"/>
  <c r="O35" i="10" s="1"/>
  <c r="M34" i="10"/>
  <c r="O34" i="10" s="1"/>
  <c r="M33" i="10"/>
  <c r="O33" i="10" s="1"/>
  <c r="M32" i="10"/>
  <c r="O32" i="10" s="1"/>
  <c r="M31" i="10"/>
  <c r="O31" i="10" s="1"/>
  <c r="M30" i="10"/>
  <c r="O30" i="10" s="1"/>
  <c r="M29" i="10"/>
  <c r="O29" i="10" s="1"/>
  <c r="M28" i="10"/>
  <c r="O28" i="10" s="1"/>
  <c r="M27" i="10"/>
  <c r="O27" i="10" s="1"/>
  <c r="M26" i="10"/>
  <c r="O26" i="10" s="1"/>
  <c r="M25" i="10"/>
  <c r="O25" i="10" s="1"/>
  <c r="M24" i="10"/>
  <c r="O24" i="10" s="1"/>
  <c r="M23" i="10"/>
  <c r="O23" i="10" s="1"/>
  <c r="M22" i="10"/>
  <c r="O22" i="10" s="1"/>
  <c r="M21" i="10"/>
  <c r="O21" i="10" s="1"/>
  <c r="M20" i="10"/>
  <c r="O20" i="10" s="1"/>
  <c r="M19" i="10"/>
  <c r="O19" i="10" s="1"/>
  <c r="M18" i="10"/>
  <c r="O18" i="10" s="1"/>
  <c r="M17" i="10"/>
  <c r="O17" i="10" s="1"/>
  <c r="M16" i="10"/>
  <c r="O16" i="10" s="1"/>
  <c r="M15" i="10"/>
  <c r="O15" i="10" s="1"/>
  <c r="M14" i="10"/>
  <c r="O14" i="10" s="1"/>
  <c r="M13" i="10"/>
  <c r="O13" i="10" s="1"/>
  <c r="M12" i="10"/>
  <c r="O12" i="10" s="1"/>
  <c r="M11" i="10"/>
  <c r="O11" i="10" s="1"/>
  <c r="M10" i="10"/>
  <c r="O10" i="10" s="1"/>
  <c r="M9" i="10"/>
  <c r="O9" i="10" s="1"/>
  <c r="M8" i="10"/>
  <c r="O8" i="10" s="1"/>
  <c r="M7" i="10"/>
  <c r="O7" i="10" s="1"/>
  <c r="M6" i="10"/>
  <c r="O6" i="10" l="1"/>
  <c r="O75" i="10" s="1"/>
  <c r="M75" i="10"/>
  <c r="M77" i="10"/>
  <c r="M76" i="10" l="1"/>
  <c r="O77" i="10"/>
  <c r="O76" i="10"/>
</calcChain>
</file>

<file path=xl/sharedStrings.xml><?xml version="1.0" encoding="utf-8"?>
<sst xmlns="http://schemas.openxmlformats.org/spreadsheetml/2006/main" count="477" uniqueCount="247">
  <si>
    <t>Lp.</t>
  </si>
  <si>
    <t>Wydajność mimimalna przy 5% pokryciu</t>
  </si>
  <si>
    <t>Wydajność tonerów, tuszy wg normy</t>
  </si>
  <si>
    <t>J.m.</t>
  </si>
  <si>
    <t xml:space="preserve">Ilość </t>
  </si>
  <si>
    <t>Cena jednostkowa netto j.m.</t>
  </si>
  <si>
    <t>uwagi</t>
  </si>
  <si>
    <t>1.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</si>
  <si>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</si>
  <si>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</si>
  <si>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</si>
  <si>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</si>
  <si>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</si>
  <si>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</si>
  <si>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</si>
  <si>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</si>
  <si>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</si>
  <si>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</si>
  <si>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</si>
  <si>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</si>
  <si>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wg normy ISO/ICE19752:2004.</t>
  </si>
  <si>
    <t>szt.</t>
  </si>
  <si>
    <t>oryginał</t>
  </si>
  <si>
    <t>4.</t>
  </si>
  <si>
    <t>HP12A czarny</t>
  </si>
  <si>
    <t>2000 stron</t>
  </si>
  <si>
    <t>Drukarka HP 1102 W, Drukarka LaserJet M1132 MFP</t>
  </si>
  <si>
    <t>HP285A czarny</t>
  </si>
  <si>
    <t xml:space="preserve">Drukarka HP 1606 </t>
  </si>
  <si>
    <t>HP 278A czarny</t>
  </si>
  <si>
    <t>2100 stron</t>
  </si>
  <si>
    <t>Drukarka HP 2055X</t>
  </si>
  <si>
    <t>HP 505X czarny</t>
  </si>
  <si>
    <t>6500 stron</t>
  </si>
  <si>
    <t>Drukarka HP M201dw</t>
  </si>
  <si>
    <t>HP 283A</t>
  </si>
  <si>
    <t>1600 stron</t>
  </si>
  <si>
    <t>Drukarka HP M402 / HP M426</t>
  </si>
  <si>
    <t>9000 stron</t>
  </si>
  <si>
    <t>16.</t>
  </si>
  <si>
    <t>17.</t>
  </si>
  <si>
    <t>HP 53X czarny</t>
  </si>
  <si>
    <t>22.</t>
  </si>
  <si>
    <t xml:space="preserve">Drukarka HP-Laser Jet 2035 </t>
  </si>
  <si>
    <t>HP 505A czarny</t>
  </si>
  <si>
    <t>2300 stron</t>
  </si>
  <si>
    <t>24.</t>
  </si>
  <si>
    <t>czarny</t>
  </si>
  <si>
    <t>25.</t>
  </si>
  <si>
    <t>26.</t>
  </si>
  <si>
    <t>27.</t>
  </si>
  <si>
    <t>28.</t>
  </si>
  <si>
    <t>33.</t>
  </si>
  <si>
    <t>34.</t>
  </si>
  <si>
    <t>36.</t>
  </si>
  <si>
    <t>37.</t>
  </si>
  <si>
    <t>38.</t>
  </si>
  <si>
    <t>Urządzenie wielofunkcyjne Brother DCP-J105, MFC-J200</t>
  </si>
  <si>
    <t>1300 stron</t>
  </si>
  <si>
    <t>39.</t>
  </si>
  <si>
    <t>LC-525 Magenta</t>
  </si>
  <si>
    <t xml:space="preserve">Urządzenie wielofunkcyjne Brother DCP-J105, MFC-J200 </t>
  </si>
  <si>
    <t>2400 stron</t>
  </si>
  <si>
    <t>LC-525 Yellow</t>
  </si>
  <si>
    <t xml:space="preserve">Urządzenie wielofunkcyjne Konica Minolta Bizhub 224e </t>
  </si>
  <si>
    <t>25000 stron</t>
  </si>
  <si>
    <t>TN-321 MAGENTA</t>
  </si>
  <si>
    <t>TN-321 CYAN</t>
  </si>
  <si>
    <t>TN-321  czarny</t>
  </si>
  <si>
    <t>27000 stron</t>
  </si>
  <si>
    <t>x</t>
  </si>
  <si>
    <t>CF226X czarny</t>
  </si>
  <si>
    <t>55000 stron</t>
  </si>
  <si>
    <t>70000 stron</t>
  </si>
  <si>
    <t>7000  stron</t>
  </si>
  <si>
    <t>Bębęn czarny DR512K (A2XN0RD)</t>
  </si>
  <si>
    <t xml:space="preserve">Bęben czerwony DR512 (A2XN0TD) </t>
  </si>
  <si>
    <t>Bęben niebieski DR512 (A2XN0TD)</t>
  </si>
  <si>
    <t>Bęben żółty DR512 (A2XN0TD)</t>
  </si>
  <si>
    <t>Pojemnik na zużyty toner</t>
  </si>
  <si>
    <t>23.</t>
  </si>
  <si>
    <t xml:space="preserve">oryginał </t>
  </si>
  <si>
    <t>44.</t>
  </si>
  <si>
    <t>Drukarka HP LaserJet  Pro M404dn / M428fdn</t>
  </si>
  <si>
    <t>HP OfficeJet 202 Mobile Printer</t>
  </si>
  <si>
    <t>651 czarny</t>
  </si>
  <si>
    <t>651 kolor</t>
  </si>
  <si>
    <t>cf259x</t>
  </si>
  <si>
    <t xml:space="preserve">HP Laser Jet Pro M15w </t>
  </si>
  <si>
    <t>1000 stron</t>
  </si>
  <si>
    <t>18.</t>
  </si>
  <si>
    <t>19.</t>
  </si>
  <si>
    <t>20.</t>
  </si>
  <si>
    <t>29.</t>
  </si>
  <si>
    <t>30.</t>
  </si>
  <si>
    <t>31.</t>
  </si>
  <si>
    <t>32.</t>
  </si>
  <si>
    <t>Duplikator CD/DVD Epson</t>
  </si>
  <si>
    <t>PJIC1</t>
  </si>
  <si>
    <t>PJIC2</t>
  </si>
  <si>
    <t>PJIC3</t>
  </si>
  <si>
    <t>PJIC4</t>
  </si>
  <si>
    <t>PJIC5</t>
  </si>
  <si>
    <t>PJIC6</t>
  </si>
  <si>
    <t>35.</t>
  </si>
  <si>
    <t xml:space="preserve">Drukarka HP 1020 </t>
  </si>
  <si>
    <t>Urządzenie wielofunkcyjne Konica Minolta Bizhub C3110</t>
  </si>
  <si>
    <t>TNP-51 YELLOW</t>
  </si>
  <si>
    <t>10000 stron</t>
  </si>
  <si>
    <t>TNP-51 MAGENTA</t>
  </si>
  <si>
    <t>TNP-51 CYAN</t>
  </si>
  <si>
    <t>TNP-51 BLACK</t>
  </si>
  <si>
    <t>HP OfficeJet 200 Mobile Printer</t>
  </si>
  <si>
    <t>62 Czarny</t>
  </si>
  <si>
    <t>62 Kolor</t>
  </si>
  <si>
    <t>Urządzenie wielofunkcyjne Konica Minolta Bizhub c 3110</t>
  </si>
  <si>
    <t>Bęben czerwony (IUP23M)</t>
  </si>
  <si>
    <t>Bęben niebieski (IUP23C)</t>
  </si>
  <si>
    <t>Bęben żółty (IUP23Y)</t>
  </si>
  <si>
    <t>Bębęn czarny (IUP23K)</t>
  </si>
  <si>
    <t>Urządzenie wielofunkcyjne Konica Minolta Bizhub c3110</t>
  </si>
  <si>
    <t>15.</t>
  </si>
  <si>
    <t>21.</t>
  </si>
  <si>
    <t>40.</t>
  </si>
  <si>
    <t>41.</t>
  </si>
  <si>
    <t>42.</t>
  </si>
  <si>
    <t>43.</t>
  </si>
  <si>
    <t>300 stron</t>
  </si>
  <si>
    <t>600 stron</t>
  </si>
  <si>
    <t>LC-525 Cyan</t>
  </si>
  <si>
    <t>LC-529XL czarny</t>
  </si>
  <si>
    <t>HP M234dwe</t>
  </si>
  <si>
    <t>czarny  HP 135x (W1350X).</t>
  </si>
  <si>
    <t xml:space="preserve">Drukarka HP-P2015n </t>
  </si>
  <si>
    <t>25 000 stron</t>
  </si>
  <si>
    <t>Lexmark MS312dn</t>
  </si>
  <si>
    <t>Lexmark B3340</t>
  </si>
  <si>
    <t>Xerox B230</t>
  </si>
  <si>
    <t>Xerox B210</t>
  </si>
  <si>
    <t>Samsung Pro Xpress M4020ND</t>
  </si>
  <si>
    <t>Samsung 3750 ND</t>
  </si>
  <si>
    <t>HP 150 nw</t>
  </si>
  <si>
    <t>51F2H00</t>
  </si>
  <si>
    <t>B342H00</t>
  </si>
  <si>
    <t>006R04404</t>
  </si>
  <si>
    <t>106R04348</t>
  </si>
  <si>
    <t>Hp 117A W2070A Black</t>
  </si>
  <si>
    <t>Hp 117A W2071A Cyan</t>
  </si>
  <si>
    <t>117A W2073A Magenta</t>
  </si>
  <si>
    <t>Hp 117A W2072A Yellow</t>
  </si>
  <si>
    <t>toner czarny Samsung MLT-D203L</t>
  </si>
  <si>
    <t>Samsung MLTD305L ML3750 czarny (SV048A)</t>
  </si>
  <si>
    <t>TN-321 YELLOW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</si>
  <si>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</si>
  <si>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</si>
  <si>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</si>
  <si>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</si>
  <si>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</si>
  <si>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</si>
  <si>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</si>
  <si>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</si>
  <si>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</si>
  <si>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</si>
  <si>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31,5ml</t>
  </si>
  <si>
    <t>32,2ml</t>
  </si>
  <si>
    <t>5000 stron</t>
  </si>
  <si>
    <t>2 400 stron</t>
  </si>
  <si>
    <t>3000 stron</t>
  </si>
  <si>
    <t>6000 stron</t>
  </si>
  <si>
    <t>15000 stron</t>
  </si>
  <si>
    <t>700 stron</t>
  </si>
  <si>
    <t xml:space="preserve">700 stron </t>
  </si>
  <si>
    <t>Brother BT-D60 BK (BTD60BK) (Czarny)</t>
  </si>
  <si>
    <t> Brother BT-5000 C (BT5000C) (Błękitny)</t>
  </si>
  <si>
    <t>Brother BT-5000 Y (BT5000Y) (Żółty)</t>
  </si>
  <si>
    <t>Brother BT-5000 M (BT5000M) (Purpurowy)</t>
  </si>
  <si>
    <t>Brother T920 dw</t>
  </si>
  <si>
    <t>55.</t>
  </si>
  <si>
    <t>56.</t>
  </si>
  <si>
    <t>57.</t>
  </si>
  <si>
    <t>58.</t>
  </si>
  <si>
    <t>5 000 stron</t>
  </si>
  <si>
    <t>59.</t>
  </si>
  <si>
    <t>60.</t>
  </si>
  <si>
    <t xml:space="preserve">Materiały eksploatacyjne  do drukarek, kserokopiarek, urządzeń wielofunkcyjnych </t>
  </si>
  <si>
    <t>wg normy ISO/IEC 24711:2006.</t>
  </si>
  <si>
    <t xml:space="preserve">Model urządzenia </t>
  </si>
  <si>
    <t>Symbol oryginalnego materiału eksploacyjnego wyprodukowanego lub zalecanego przez producenta</t>
  </si>
  <si>
    <t>Nazwa handlowa używana przez Wykonawcę przy wystawianiu faktur</t>
  </si>
  <si>
    <t xml:space="preserve">Numer katalogowy </t>
  </si>
  <si>
    <t>VAT (%)</t>
  </si>
  <si>
    <t>Zamówienie podstawowe  - przenieść kwotę brutto do FORMULARZA OFERTOWEGO OGÓLNEGO - załącznik nr 1 do ZO</t>
  </si>
  <si>
    <t xml:space="preserve">(2) Zamówienie minimalne </t>
  </si>
  <si>
    <t>Zamówienie maksymalne (Opcja 120%)</t>
  </si>
  <si>
    <t>…..……………………..………………………………….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</si>
  <si>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</si>
  <si>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</si>
  <si>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</si>
  <si>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>TONER XEROX 3020/3025 1,5K</t>
  </si>
  <si>
    <t>Xerox Phaser 3020</t>
  </si>
  <si>
    <t>Formularz asortymentowo-cenowym - Szczególowa oferta cenowa - Załącznik nr 1A do ZO - Załącznik nr 1 do Umowy …...............</t>
  </si>
  <si>
    <t xml:space="preserve">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</si>
  <si>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W przypadku składania oferty drogą elektroniczną: &lt;dokument należy sporządzić w formie elektronicznej i podpisać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</si>
  <si>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t>Drukarka HP-LaserJet Pro 4002 dn</t>
  </si>
  <si>
    <t xml:space="preserve">W1490X 3 </t>
  </si>
  <si>
    <t>Urządzenie wielofunkcyjne LaserJet Pro 4102 fdn</t>
  </si>
  <si>
    <t>Urządzenie wielofunkcyjne Konica Minolta Bizhub c368</t>
  </si>
  <si>
    <t>TONER KONICA MINOLTA BIZHUB C258/C308/C368 TN324 BLACK</t>
  </si>
  <si>
    <t>TONER KONICA MINOLTA BIZHUB C258/C308/C368 TN324 CYAN</t>
  </si>
  <si>
    <t>TONER KONICA MINOLTA BIZHUB C258/C308/C368 TN324 MAGENTA</t>
  </si>
  <si>
    <t>TONER KONICA MINOLTA BIZHUB C258/C308/C368 TN324 YELLOW</t>
  </si>
  <si>
    <t xml:space="preserve">Drukarka brother HL-L823DCDW </t>
  </si>
  <si>
    <t xml:space="preserve">premium 248XM </t>
  </si>
  <si>
    <t xml:space="preserve">premium 248XC </t>
  </si>
  <si>
    <t xml:space="preserve">premium 248XY </t>
  </si>
  <si>
    <t>premium 248XB</t>
  </si>
  <si>
    <t>HP LaserJet M110w</t>
  </si>
  <si>
    <t>142A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</si>
  <si>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</si>
  <si>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</si>
  <si>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</si>
  <si>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</si>
  <si>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</si>
  <si>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</si>
  <si>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</si>
  <si>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</si>
  <si>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</si>
  <si>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 xml:space="preserve"> wg normy ISO/ICE19752:2004</t>
  </si>
  <si>
    <t xml:space="preserve"> wg normy ISO/ICE19752:2005</t>
  </si>
  <si>
    <t xml:space="preserve"> wg normy ISO/ICE19752:2006</t>
  </si>
  <si>
    <t xml:space="preserve"> wg normy ISO/ICE19752:2007</t>
  </si>
  <si>
    <t xml:space="preserve"> wg normy ISO/ICE19752:2008</t>
  </si>
  <si>
    <t xml:space="preserve"> wg normy ISO/ICE19752:2009</t>
  </si>
  <si>
    <t>9 500 stron</t>
  </si>
  <si>
    <t>28000 stron</t>
  </si>
  <si>
    <t>26000 stron</t>
  </si>
  <si>
    <t>950 stron</t>
  </si>
  <si>
    <t>3 000 stron</t>
  </si>
  <si>
    <t>2 300 stron</t>
  </si>
  <si>
    <t>Znak postępowania DZ-271-6/ZO/2026</t>
  </si>
  <si>
    <r>
      <rPr>
        <b/>
        <sz val="10"/>
        <color indexed="60"/>
        <rFont val="Tahoma"/>
        <family val="2"/>
        <charset val="238"/>
      </rPr>
      <t>(1)</t>
    </r>
    <r>
      <rPr>
        <b/>
        <sz val="10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</si>
  <si>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rPr>
        <b/>
        <sz val="10"/>
        <color indexed="60"/>
        <rFont val="Tahoma"/>
        <family val="2"/>
        <charset val="238"/>
      </rPr>
      <t>(2)</t>
    </r>
    <r>
      <rPr>
        <b/>
        <sz val="10"/>
        <rFont val="Tahoma"/>
        <family val="2"/>
        <charset val="238"/>
      </rPr>
      <t xml:space="preserve"> Minimalna wartość zamówionego Towaru w ramach Umowy wynosi 70% wartości Towaru obliczonego na podstawie  ilości wskazanych w kolumnie 7. Zamawiający zastrzega, iż ewentualny zakres realizacji przedmiotu Umowy powyżej Zamówienia minimalnego nie stanowi zobowiązania (w tym finansowego) Zamawiającego zaciąganego w momencie zawarcia Umowy. </t>
    </r>
  </si>
  <si>
    <t xml:space="preserve">oryginały </t>
  </si>
  <si>
    <t>Symbol</t>
  </si>
  <si>
    <t>Producent</t>
  </si>
  <si>
    <t>Wartość netto [ZAOKR(kol.7*kol.12;2)]</t>
  </si>
  <si>
    <t>Wartość brutto [ZAOKR((kol.14*kol.13)+kol. 13;2)]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</si>
</sst>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Tahoma"/>
      <family val="2"/>
      <charset val="238"/>
    </font>
    <font>
      <b/>
      <sz val="1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333333"/>
      <name val="Tahoma"/>
      <family val="2"/>
      <charset val="238"/>
    </font>
    <font>
      <sz val="10"/>
      <color rgb="FF23202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indexed="59"/>
      <name val="Tahoma"/>
      <family val="2"/>
      <charset val="238"/>
    </font>
    <font>
      <sz val="10"/>
      <color rgb="FF222222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0"/>
      <color indexed="60"/>
      <name val="Tahoma"/>
      <family val="2"/>
      <charset val="238"/>
    </font>
    <font>
      <b/>
      <i/>
      <sz val="10"/>
      <color rgb="FF0070C0"/>
      <name val="Tahoma"/>
      <family val="2"/>
      <charset val="238"/>
    </font>
    <font>
      <sz val="10"/>
      <color rgb="FF0070C0"/>
      <name val="Tahoma"/>
      <family val="2"/>
      <charset val="238"/>
    </font>
    <font>
      <sz val="10"/>
      <color indexed="63"/>
      <name val="Tahoma"/>
      <family val="2"/>
      <charset val="238"/>
    </font>
    <font>
      <sz val="10"/>
      <color indexed="8"/>
      <name val="Tahoma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9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9" fillId="23" borderId="9" applyNumberFormat="0" applyFont="0" applyAlignment="0" applyProtection="0"/>
    <xf numFmtId="44" fontId="3" fillId="0" borderId="0" applyFont="0" applyFill="0" applyBorder="0" applyAlignment="0" applyProtection="0"/>
    <xf numFmtId="0" fontId="21" fillId="3" borderId="0" applyNumberFormat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3" fillId="0" borderId="0" xfId="0" applyFont="1"/>
    <xf numFmtId="0" fontId="22" fillId="0" borderId="0" xfId="0" applyFont="1"/>
    <xf numFmtId="8" fontId="0" fillId="0" borderId="0" xfId="0" applyNumberFormat="1"/>
    <xf numFmtId="0" fontId="28" fillId="0" borderId="0" xfId="0" applyFont="1"/>
    <xf numFmtId="0" fontId="28" fillId="0" borderId="0" xfId="0" applyFont="1" applyAlignment="1">
      <alignment vertical="center"/>
    </xf>
    <xf numFmtId="0" fontId="27" fillId="25" borderId="0" xfId="0" applyFont="1" applyFill="1" applyAlignment="1">
      <alignment horizontal="center"/>
    </xf>
    <xf numFmtId="0" fontId="25" fillId="0" borderId="0" xfId="0" applyFont="1"/>
    <xf numFmtId="0" fontId="24" fillId="24" borderId="10" xfId="1" applyFont="1" applyFill="1" applyBorder="1" applyAlignment="1">
      <alignment horizontal="center" vertical="center" wrapText="1"/>
    </xf>
    <xf numFmtId="0" fontId="24" fillId="24" borderId="10" xfId="1" applyFont="1" applyFill="1" applyBorder="1" applyAlignment="1">
      <alignment horizontal="left" vertical="center" wrapText="1"/>
    </xf>
    <xf numFmtId="0" fontId="24" fillId="24" borderId="10" xfId="45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0" fontId="29" fillId="0" borderId="10" xfId="1" applyFont="1" applyBorder="1" applyAlignment="1">
      <alignment horizontal="left" vertical="center" wrapText="1"/>
    </xf>
    <xf numFmtId="0" fontId="24" fillId="0" borderId="10" xfId="47" applyFont="1" applyBorder="1" applyAlignment="1">
      <alignment vertical="center"/>
    </xf>
    <xf numFmtId="0" fontId="24" fillId="24" borderId="10" xfId="1" applyFont="1" applyFill="1" applyBorder="1" applyAlignment="1">
      <alignment horizontal="left" vertical="center" wrapText="1"/>
    </xf>
    <xf numFmtId="0" fontId="29" fillId="0" borderId="10" xfId="1" applyFont="1" applyBorder="1" applyAlignment="1">
      <alignment horizontal="center" vertical="center" wrapText="1"/>
    </xf>
    <xf numFmtId="3" fontId="29" fillId="0" borderId="10" xfId="1" applyNumberFormat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/>
    </xf>
    <xf numFmtId="0" fontId="29" fillId="0" borderId="10" xfId="0" applyFont="1" applyBorder="1" applyAlignment="1">
      <alignment horizontal="center"/>
    </xf>
    <xf numFmtId="8" fontId="29" fillId="0" borderId="10" xfId="43" applyNumberFormat="1" applyFont="1" applyFill="1" applyBorder="1" applyAlignment="1">
      <alignment horizontal="right" vertical="center"/>
    </xf>
    <xf numFmtId="44" fontId="29" fillId="0" borderId="10" xfId="43" applyFont="1" applyFill="1" applyBorder="1" applyAlignment="1">
      <alignment vertical="center" wrapText="1"/>
    </xf>
    <xf numFmtId="9" fontId="29" fillId="0" borderId="10" xfId="1" applyNumberFormat="1" applyFont="1" applyBorder="1" applyAlignment="1">
      <alignment horizontal="center" vertical="center" wrapText="1"/>
    </xf>
    <xf numFmtId="44" fontId="29" fillId="0" borderId="10" xfId="43" applyFont="1" applyFill="1" applyBorder="1" applyAlignment="1">
      <alignment vertical="center"/>
    </xf>
    <xf numFmtId="44" fontId="29" fillId="0" borderId="10" xfId="43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/>
    </xf>
    <xf numFmtId="0" fontId="32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center"/>
    </xf>
    <xf numFmtId="0" fontId="30" fillId="0" borderId="10" xfId="0" applyFont="1" applyBorder="1"/>
    <xf numFmtId="44" fontId="29" fillId="0" borderId="10" xfId="43" applyFont="1" applyFill="1" applyBorder="1" applyAlignment="1">
      <alignment horizontal="center" vertical="center" wrapText="1"/>
    </xf>
    <xf numFmtId="0" fontId="29" fillId="0" borderId="10" xfId="1" applyFont="1" applyBorder="1" applyAlignment="1">
      <alignment vertical="center" wrapText="1"/>
    </xf>
    <xf numFmtId="0" fontId="24" fillId="0" borderId="10" xfId="47" applyFont="1" applyBorder="1" applyAlignment="1">
      <alignment horizontal="center" vertical="center" wrapText="1"/>
    </xf>
    <xf numFmtId="44" fontId="24" fillId="0" borderId="10" xfId="47" applyNumberFormat="1" applyFont="1" applyBorder="1" applyAlignment="1">
      <alignment vertical="center" wrapText="1"/>
    </xf>
    <xf numFmtId="0" fontId="24" fillId="0" borderId="10" xfId="47" applyFont="1" applyBorder="1" applyAlignment="1">
      <alignment vertical="center" wrapText="1"/>
    </xf>
    <xf numFmtId="164" fontId="36" fillId="0" borderId="10" xfId="48" applyNumberFormat="1" applyFont="1" applyFill="1" applyBorder="1" applyAlignment="1">
      <alignment horizontal="center" vertical="center" wrapText="1"/>
    </xf>
    <xf numFmtId="164" fontId="36" fillId="0" borderId="10" xfId="48" applyNumberFormat="1" applyFont="1" applyFill="1" applyBorder="1" applyAlignment="1">
      <alignment horizontal="center" vertical="center"/>
    </xf>
    <xf numFmtId="0" fontId="24" fillId="0" borderId="10" xfId="47" applyFont="1" applyBorder="1" applyAlignment="1">
      <alignment horizontal="center" vertical="center"/>
    </xf>
    <xf numFmtId="44" fontId="24" fillId="0" borderId="10" xfId="47" applyNumberFormat="1" applyFont="1" applyBorder="1" applyAlignment="1">
      <alignment vertical="center"/>
    </xf>
    <xf numFmtId="0" fontId="24" fillId="0" borderId="10" xfId="47" applyFont="1" applyBorder="1" applyAlignment="1">
      <alignment vertical="center"/>
    </xf>
    <xf numFmtId="0" fontId="24" fillId="0" borderId="10" xfId="47" applyFont="1" applyBorder="1" applyAlignment="1">
      <alignment horizontal="left" vertical="center" wrapText="1"/>
    </xf>
    <xf numFmtId="0" fontId="38" fillId="0" borderId="10" xfId="47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top" wrapText="1"/>
    </xf>
    <xf numFmtId="0" fontId="39" fillId="0" borderId="10" xfId="47" applyFont="1" applyBorder="1" applyAlignment="1">
      <alignment horizontal="left" vertical="center" wrapText="1"/>
    </xf>
    <xf numFmtId="0" fontId="40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5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30" fillId="0" borderId="10" xfId="0" applyFont="1" applyBorder="1" applyAlignment="1">
      <alignment horizontal="center" vertical="center"/>
    </xf>
  </cellXfs>
  <cellStyles count="50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36" xr:uid="{00000000-0005-0000-0000-000023000000}"/>
    <cellStyle name="Normalny 2 2" xfId="47" xr:uid="{FA69CD80-702C-422D-8A21-CFE186C1EEAA}"/>
    <cellStyle name="Normalny 3" xfId="1" xr:uid="{00000000-0005-0000-0000-000024000000}"/>
    <cellStyle name="Normalny 4" xfId="49" xr:uid="{0730334C-1AC4-4E20-9D10-D8332EDBA22D}"/>
    <cellStyle name="Normalny_Kopia 57_asortyment-1" xfId="45" xr:uid="{00000000-0005-0000-0000-000025000000}"/>
    <cellStyle name="Obliczenia 2" xfId="37" xr:uid="{00000000-0005-0000-0000-000026000000}"/>
    <cellStyle name="Procentowy 2" xfId="46" xr:uid="{9D675BC0-2B71-40A5-BDE2-98F21149EC69}"/>
    <cellStyle name="Suma 2" xfId="38" xr:uid="{00000000-0005-0000-0000-000028000000}"/>
    <cellStyle name="Tekst objaśnienia 2" xfId="39" xr:uid="{00000000-0005-0000-0000-000029000000}"/>
    <cellStyle name="Tekst ostrzeżenia 2" xfId="40" xr:uid="{00000000-0005-0000-0000-00002A000000}"/>
    <cellStyle name="Tytuł 2" xfId="41" xr:uid="{00000000-0005-0000-0000-00002B000000}"/>
    <cellStyle name="Uwaga 2" xfId="42" xr:uid="{00000000-0005-0000-0000-00002C000000}"/>
    <cellStyle name="Walutowy 2" xfId="43" xr:uid="{00000000-0005-0000-0000-00002E000000}"/>
    <cellStyle name="Walutowy 3 2" xfId="48" xr:uid="{EE24D56F-0AB7-4C53-8C3C-03CBFFD6DAA1}"/>
    <cellStyle name="Złe 2" xfId="44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6A17-E0FA-4386-9B6D-4B65F5C75D17}">
  <sheetPr>
    <pageSetUpPr fitToPage="1"/>
  </sheetPr>
  <dimension ref="A1:W83"/>
  <sheetViews>
    <sheetView tabSelected="1" view="pageBreakPreview" topLeftCell="C1" zoomScaleSheetLayoutView="100" workbookViewId="0">
      <selection activeCell="I4" sqref="I4"/>
    </sheetView>
  </sheetViews>
  <sheetFormatPr defaultRowHeight="14.25"/>
  <cols>
    <col min="1" max="1" width="6.125" style="4" customWidth="1"/>
    <col min="2" max="2" width="40.5" style="52" customWidth="1"/>
    <col min="3" max="3" width="31.25" style="5" customWidth="1"/>
    <col min="4" max="4" width="18.125" style="4" customWidth="1"/>
    <col min="5" max="5" width="32.625" style="4" customWidth="1"/>
    <col min="6" max="6" width="7.75" style="4" customWidth="1"/>
    <col min="7" max="7" width="11.5" style="12" customWidth="1"/>
    <col min="8" max="8" width="18.125" style="6" customWidth="1"/>
    <col min="9" max="10" width="14.125" style="6" customWidth="1"/>
    <col min="11" max="11" width="15.25" style="6" customWidth="1"/>
    <col min="12" max="12" width="13.375" style="4" customWidth="1"/>
    <col min="13" max="13" width="15.5" style="4" customWidth="1"/>
    <col min="14" max="14" width="5.875" style="4" customWidth="1"/>
    <col min="15" max="15" width="17.25" style="4" customWidth="1"/>
    <col min="16" max="16" width="9.25" style="4" customWidth="1"/>
    <col min="17" max="17" width="10.75" bestFit="1" customWidth="1"/>
  </cols>
  <sheetData>
    <row r="1" spans="1:23" ht="30.75" customHeight="1">
      <c r="A1" s="14" t="s">
        <v>239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23" ht="30.75" customHeight="1">
      <c r="A2" s="14" t="s">
        <v>200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23" ht="32.25" customHeight="1">
      <c r="A3" s="15" t="s">
        <v>184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3" ht="64.5" customHeight="1">
      <c r="A4" s="8" t="s">
        <v>0</v>
      </c>
      <c r="B4" s="9" t="s">
        <v>186</v>
      </c>
      <c r="C4" s="8" t="s">
        <v>187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188</v>
      </c>
      <c r="I4" s="8" t="s">
        <v>244</v>
      </c>
      <c r="J4" s="8" t="s">
        <v>243</v>
      </c>
      <c r="K4" s="8" t="s">
        <v>189</v>
      </c>
      <c r="L4" s="8" t="s">
        <v>5</v>
      </c>
      <c r="M4" s="10" t="s">
        <v>245</v>
      </c>
      <c r="N4" s="8" t="s">
        <v>190</v>
      </c>
      <c r="O4" s="11" t="s">
        <v>246</v>
      </c>
      <c r="P4" s="8" t="s">
        <v>6</v>
      </c>
    </row>
    <row r="5" spans="1:23" ht="36" customHeight="1">
      <c r="A5" s="8" t="s">
        <v>7</v>
      </c>
      <c r="B5" s="8" t="s">
        <v>8</v>
      </c>
      <c r="C5" s="8" t="s">
        <v>9</v>
      </c>
      <c r="D5" s="8" t="s">
        <v>23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8" t="s">
        <v>121</v>
      </c>
      <c r="P5" s="8" t="s">
        <v>39</v>
      </c>
      <c r="Q5" s="3"/>
      <c r="R5" s="3"/>
      <c r="S5" s="3"/>
      <c r="T5" s="3"/>
      <c r="U5" s="3"/>
      <c r="V5" s="3"/>
      <c r="W5" s="3"/>
    </row>
    <row r="6" spans="1:23" s="1" customFormat="1" ht="30" customHeight="1">
      <c r="A6" s="16" t="s">
        <v>7</v>
      </c>
      <c r="B6" s="13" t="s">
        <v>105</v>
      </c>
      <c r="C6" s="13" t="s">
        <v>24</v>
      </c>
      <c r="D6" s="17" t="s">
        <v>25</v>
      </c>
      <c r="E6" s="16" t="s">
        <v>20</v>
      </c>
      <c r="F6" s="18" t="s">
        <v>21</v>
      </c>
      <c r="G6" s="25">
        <v>1</v>
      </c>
      <c r="H6" s="19"/>
      <c r="I6" s="19"/>
      <c r="J6" s="19"/>
      <c r="K6" s="19"/>
      <c r="L6" s="20"/>
      <c r="M6" s="21">
        <f t="shared" ref="M6:M62" si="0">ROUND(G6*L6,2)</f>
        <v>0</v>
      </c>
      <c r="N6" s="22"/>
      <c r="O6" s="23">
        <f t="shared" ref="O6:O55" si="1">ROUND(M6*N6+M6,2)</f>
        <v>0</v>
      </c>
      <c r="P6" s="24"/>
    </row>
    <row r="7" spans="1:23" ht="30" customHeight="1">
      <c r="A7" s="16" t="s">
        <v>8</v>
      </c>
      <c r="B7" s="13" t="s">
        <v>26</v>
      </c>
      <c r="C7" s="13" t="s">
        <v>27</v>
      </c>
      <c r="D7" s="17" t="s">
        <v>36</v>
      </c>
      <c r="E7" s="16" t="s">
        <v>20</v>
      </c>
      <c r="F7" s="18" t="s">
        <v>21</v>
      </c>
      <c r="G7" s="25">
        <v>9</v>
      </c>
      <c r="H7" s="19"/>
      <c r="I7" s="19"/>
      <c r="J7" s="19"/>
      <c r="K7" s="19"/>
      <c r="L7" s="20"/>
      <c r="M7" s="21">
        <f t="shared" si="0"/>
        <v>0</v>
      </c>
      <c r="N7" s="22"/>
      <c r="O7" s="23">
        <f t="shared" si="1"/>
        <v>0</v>
      </c>
      <c r="P7" s="24"/>
    </row>
    <row r="8" spans="1:23" s="2" customFormat="1" ht="30" customHeight="1">
      <c r="A8" s="16" t="s">
        <v>9</v>
      </c>
      <c r="B8" s="13" t="s">
        <v>28</v>
      </c>
      <c r="C8" s="13" t="s">
        <v>29</v>
      </c>
      <c r="D8" s="17" t="s">
        <v>30</v>
      </c>
      <c r="E8" s="16" t="s">
        <v>20</v>
      </c>
      <c r="F8" s="18" t="s">
        <v>21</v>
      </c>
      <c r="G8" s="25">
        <v>30</v>
      </c>
      <c r="H8" s="19"/>
      <c r="I8" s="19"/>
      <c r="J8" s="19"/>
      <c r="K8" s="19"/>
      <c r="L8" s="20"/>
      <c r="M8" s="21">
        <f t="shared" si="0"/>
        <v>0</v>
      </c>
      <c r="N8" s="22"/>
      <c r="O8" s="23">
        <f t="shared" si="1"/>
        <v>0</v>
      </c>
      <c r="P8" s="24"/>
    </row>
    <row r="9" spans="1:23" ht="30" customHeight="1">
      <c r="A9" s="16" t="s">
        <v>23</v>
      </c>
      <c r="B9" s="13" t="s">
        <v>31</v>
      </c>
      <c r="C9" s="13" t="s">
        <v>32</v>
      </c>
      <c r="D9" s="17" t="s">
        <v>33</v>
      </c>
      <c r="E9" s="16" t="s">
        <v>20</v>
      </c>
      <c r="F9" s="18" t="s">
        <v>21</v>
      </c>
      <c r="G9" s="25">
        <v>1</v>
      </c>
      <c r="H9" s="19"/>
      <c r="I9" s="19"/>
      <c r="J9" s="19"/>
      <c r="K9" s="19"/>
      <c r="L9" s="20"/>
      <c r="M9" s="21">
        <f t="shared" si="0"/>
        <v>0</v>
      </c>
      <c r="N9" s="22"/>
      <c r="O9" s="23">
        <f t="shared" si="1"/>
        <v>0</v>
      </c>
      <c r="P9" s="24"/>
    </row>
    <row r="10" spans="1:23" s="1" customFormat="1" ht="30" customHeight="1">
      <c r="A10" s="16" t="s">
        <v>10</v>
      </c>
      <c r="B10" s="13" t="s">
        <v>34</v>
      </c>
      <c r="C10" s="13" t="s">
        <v>35</v>
      </c>
      <c r="D10" s="17">
        <v>1600</v>
      </c>
      <c r="E10" s="16" t="s">
        <v>20</v>
      </c>
      <c r="F10" s="18" t="s">
        <v>21</v>
      </c>
      <c r="G10" s="25">
        <v>110</v>
      </c>
      <c r="H10" s="19"/>
      <c r="I10" s="19"/>
      <c r="J10" s="19"/>
      <c r="K10" s="19"/>
      <c r="L10" s="20"/>
      <c r="M10" s="21">
        <f t="shared" si="0"/>
        <v>0</v>
      </c>
      <c r="N10" s="22"/>
      <c r="O10" s="23">
        <f t="shared" si="1"/>
        <v>0</v>
      </c>
      <c r="P10" s="24"/>
    </row>
    <row r="11" spans="1:23" s="2" customFormat="1" ht="30" customHeight="1">
      <c r="A11" s="16" t="s">
        <v>11</v>
      </c>
      <c r="B11" s="13" t="s">
        <v>37</v>
      </c>
      <c r="C11" s="13" t="s">
        <v>71</v>
      </c>
      <c r="D11" s="17" t="s">
        <v>38</v>
      </c>
      <c r="E11" s="16"/>
      <c r="F11" s="18" t="s">
        <v>21</v>
      </c>
      <c r="G11" s="25">
        <v>179</v>
      </c>
      <c r="H11" s="19"/>
      <c r="I11" s="19"/>
      <c r="J11" s="19"/>
      <c r="K11" s="19"/>
      <c r="L11" s="20"/>
      <c r="M11" s="21">
        <f t="shared" si="0"/>
        <v>0</v>
      </c>
      <c r="N11" s="22"/>
      <c r="O11" s="23">
        <f t="shared" si="1"/>
        <v>0</v>
      </c>
      <c r="P11" s="24"/>
    </row>
    <row r="12" spans="1:23" ht="30" customHeight="1">
      <c r="A12" s="16" t="s">
        <v>12</v>
      </c>
      <c r="B12" s="13" t="s">
        <v>133</v>
      </c>
      <c r="C12" s="13" t="s">
        <v>41</v>
      </c>
      <c r="D12" s="17" t="s">
        <v>74</v>
      </c>
      <c r="E12" s="16" t="s">
        <v>20</v>
      </c>
      <c r="F12" s="18" t="s">
        <v>21</v>
      </c>
      <c r="G12" s="25">
        <v>1</v>
      </c>
      <c r="H12" s="19"/>
      <c r="I12" s="19"/>
      <c r="J12" s="19"/>
      <c r="K12" s="19"/>
      <c r="L12" s="20"/>
      <c r="M12" s="21">
        <f t="shared" si="0"/>
        <v>0</v>
      </c>
      <c r="N12" s="22"/>
      <c r="O12" s="23">
        <f t="shared" si="1"/>
        <v>0</v>
      </c>
      <c r="P12" s="24"/>
    </row>
    <row r="13" spans="1:23" ht="30" customHeight="1">
      <c r="A13" s="16" t="s">
        <v>13</v>
      </c>
      <c r="B13" s="13" t="s">
        <v>43</v>
      </c>
      <c r="C13" s="13" t="s">
        <v>44</v>
      </c>
      <c r="D13" s="17" t="s">
        <v>45</v>
      </c>
      <c r="E13" s="16" t="s">
        <v>20</v>
      </c>
      <c r="F13" s="18" t="s">
        <v>21</v>
      </c>
      <c r="G13" s="25">
        <v>1</v>
      </c>
      <c r="H13" s="19"/>
      <c r="I13" s="19"/>
      <c r="J13" s="19"/>
      <c r="K13" s="19"/>
      <c r="L13" s="20"/>
      <c r="M13" s="21">
        <f t="shared" si="0"/>
        <v>0</v>
      </c>
      <c r="N13" s="22"/>
      <c r="O13" s="23">
        <f t="shared" si="1"/>
        <v>0</v>
      </c>
      <c r="P13" s="24"/>
    </row>
    <row r="14" spans="1:23" ht="30" customHeight="1">
      <c r="A14" s="16" t="s">
        <v>14</v>
      </c>
      <c r="B14" s="13" t="s">
        <v>97</v>
      </c>
      <c r="C14" s="13" t="s">
        <v>98</v>
      </c>
      <c r="D14" s="25" t="s">
        <v>163</v>
      </c>
      <c r="E14" s="16" t="s">
        <v>185</v>
      </c>
      <c r="F14" s="18" t="s">
        <v>21</v>
      </c>
      <c r="G14" s="25">
        <v>9</v>
      </c>
      <c r="H14" s="19"/>
      <c r="I14" s="19"/>
      <c r="J14" s="19"/>
      <c r="K14" s="19"/>
      <c r="L14" s="20"/>
      <c r="M14" s="21">
        <f t="shared" si="0"/>
        <v>0</v>
      </c>
      <c r="N14" s="22"/>
      <c r="O14" s="23">
        <f t="shared" si="1"/>
        <v>0</v>
      </c>
      <c r="P14" s="24" t="s">
        <v>22</v>
      </c>
    </row>
    <row r="15" spans="1:23" ht="30" customHeight="1">
      <c r="A15" s="16" t="s">
        <v>15</v>
      </c>
      <c r="B15" s="13" t="s">
        <v>97</v>
      </c>
      <c r="C15" s="13" t="s">
        <v>99</v>
      </c>
      <c r="D15" s="17" t="s">
        <v>163</v>
      </c>
      <c r="E15" s="16" t="s">
        <v>185</v>
      </c>
      <c r="F15" s="18" t="s">
        <v>21</v>
      </c>
      <c r="G15" s="25">
        <v>6</v>
      </c>
      <c r="H15" s="19"/>
      <c r="I15" s="19"/>
      <c r="J15" s="19"/>
      <c r="K15" s="19"/>
      <c r="L15" s="20"/>
      <c r="M15" s="21">
        <f t="shared" si="0"/>
        <v>0</v>
      </c>
      <c r="N15" s="22"/>
      <c r="O15" s="23">
        <f t="shared" si="1"/>
        <v>0</v>
      </c>
      <c r="P15" s="24" t="s">
        <v>22</v>
      </c>
    </row>
    <row r="16" spans="1:23" ht="30" customHeight="1">
      <c r="A16" s="16" t="s">
        <v>16</v>
      </c>
      <c r="B16" s="13" t="s">
        <v>97</v>
      </c>
      <c r="C16" s="13" t="s">
        <v>100</v>
      </c>
      <c r="D16" s="17" t="s">
        <v>163</v>
      </c>
      <c r="E16" s="16" t="s">
        <v>185</v>
      </c>
      <c r="F16" s="18" t="s">
        <v>21</v>
      </c>
      <c r="G16" s="25">
        <v>9</v>
      </c>
      <c r="H16" s="19"/>
      <c r="I16" s="19"/>
      <c r="J16" s="19"/>
      <c r="K16" s="19"/>
      <c r="L16" s="20"/>
      <c r="M16" s="21">
        <f t="shared" si="0"/>
        <v>0</v>
      </c>
      <c r="N16" s="22"/>
      <c r="O16" s="23">
        <f t="shared" si="1"/>
        <v>0</v>
      </c>
      <c r="P16" s="24" t="s">
        <v>22</v>
      </c>
    </row>
    <row r="17" spans="1:16" ht="30" customHeight="1">
      <c r="A17" s="16" t="s">
        <v>17</v>
      </c>
      <c r="B17" s="13" t="s">
        <v>97</v>
      </c>
      <c r="C17" s="13" t="s">
        <v>101</v>
      </c>
      <c r="D17" s="17" t="s">
        <v>163</v>
      </c>
      <c r="E17" s="16" t="s">
        <v>185</v>
      </c>
      <c r="F17" s="18" t="s">
        <v>21</v>
      </c>
      <c r="G17" s="25">
        <v>9</v>
      </c>
      <c r="H17" s="19"/>
      <c r="I17" s="19"/>
      <c r="J17" s="19"/>
      <c r="K17" s="19"/>
      <c r="L17" s="20"/>
      <c r="M17" s="21">
        <f t="shared" si="0"/>
        <v>0</v>
      </c>
      <c r="N17" s="22"/>
      <c r="O17" s="23">
        <f t="shared" si="1"/>
        <v>0</v>
      </c>
      <c r="P17" s="24" t="s">
        <v>22</v>
      </c>
    </row>
    <row r="18" spans="1:16" ht="30" customHeight="1">
      <c r="A18" s="16" t="s">
        <v>18</v>
      </c>
      <c r="B18" s="13" t="s">
        <v>97</v>
      </c>
      <c r="C18" s="13" t="s">
        <v>102</v>
      </c>
      <c r="D18" s="17" t="s">
        <v>163</v>
      </c>
      <c r="E18" s="16" t="s">
        <v>185</v>
      </c>
      <c r="F18" s="18" t="s">
        <v>21</v>
      </c>
      <c r="G18" s="25">
        <v>9</v>
      </c>
      <c r="H18" s="19"/>
      <c r="I18" s="19"/>
      <c r="J18" s="19"/>
      <c r="K18" s="19"/>
      <c r="L18" s="20"/>
      <c r="M18" s="21">
        <f t="shared" si="0"/>
        <v>0</v>
      </c>
      <c r="N18" s="22"/>
      <c r="O18" s="23">
        <f t="shared" si="1"/>
        <v>0</v>
      </c>
      <c r="P18" s="24" t="s">
        <v>22</v>
      </c>
    </row>
    <row r="19" spans="1:16" ht="30" customHeight="1">
      <c r="A19" s="16" t="s">
        <v>19</v>
      </c>
      <c r="B19" s="13" t="s">
        <v>97</v>
      </c>
      <c r="C19" s="13" t="s">
        <v>103</v>
      </c>
      <c r="D19" s="17" t="s">
        <v>164</v>
      </c>
      <c r="E19" s="16" t="s">
        <v>185</v>
      </c>
      <c r="F19" s="18" t="s">
        <v>21</v>
      </c>
      <c r="G19" s="25">
        <v>8</v>
      </c>
      <c r="H19" s="19"/>
      <c r="I19" s="19"/>
      <c r="J19" s="19"/>
      <c r="K19" s="19"/>
      <c r="L19" s="20"/>
      <c r="M19" s="21">
        <f t="shared" si="0"/>
        <v>0</v>
      </c>
      <c r="N19" s="22"/>
      <c r="O19" s="23">
        <f t="shared" si="1"/>
        <v>0</v>
      </c>
      <c r="P19" s="24" t="s">
        <v>22</v>
      </c>
    </row>
    <row r="20" spans="1:16" ht="30" customHeight="1">
      <c r="A20" s="16" t="s">
        <v>121</v>
      </c>
      <c r="B20" s="13" t="s">
        <v>57</v>
      </c>
      <c r="C20" s="13" t="s">
        <v>129</v>
      </c>
      <c r="D20" s="17" t="s">
        <v>58</v>
      </c>
      <c r="E20" s="16" t="s">
        <v>185</v>
      </c>
      <c r="F20" s="18" t="s">
        <v>21</v>
      </c>
      <c r="G20" s="25">
        <v>1</v>
      </c>
      <c r="H20" s="19"/>
      <c r="I20" s="19"/>
      <c r="J20" s="19"/>
      <c r="K20" s="19"/>
      <c r="L20" s="20"/>
      <c r="M20" s="21">
        <f t="shared" si="0"/>
        <v>0</v>
      </c>
      <c r="N20" s="22"/>
      <c r="O20" s="23">
        <f t="shared" si="1"/>
        <v>0</v>
      </c>
      <c r="P20" s="24" t="s">
        <v>22</v>
      </c>
    </row>
    <row r="21" spans="1:16" ht="30" customHeight="1">
      <c r="A21" s="16" t="s">
        <v>39</v>
      </c>
      <c r="B21" s="13" t="s">
        <v>57</v>
      </c>
      <c r="C21" s="13" t="s">
        <v>60</v>
      </c>
      <c r="D21" s="17" t="s">
        <v>58</v>
      </c>
      <c r="E21" s="16" t="s">
        <v>185</v>
      </c>
      <c r="F21" s="18" t="s">
        <v>21</v>
      </c>
      <c r="G21" s="25">
        <v>1</v>
      </c>
      <c r="H21" s="19"/>
      <c r="I21" s="19"/>
      <c r="J21" s="19"/>
      <c r="K21" s="19"/>
      <c r="L21" s="20"/>
      <c r="M21" s="21">
        <f t="shared" si="0"/>
        <v>0</v>
      </c>
      <c r="N21" s="22"/>
      <c r="O21" s="23">
        <f t="shared" si="1"/>
        <v>0</v>
      </c>
      <c r="P21" s="24" t="s">
        <v>22</v>
      </c>
    </row>
    <row r="22" spans="1:16" ht="30" customHeight="1">
      <c r="A22" s="16" t="s">
        <v>40</v>
      </c>
      <c r="B22" s="13" t="s">
        <v>61</v>
      </c>
      <c r="C22" s="13" t="s">
        <v>63</v>
      </c>
      <c r="D22" s="17" t="s">
        <v>58</v>
      </c>
      <c r="E22" s="16" t="s">
        <v>185</v>
      </c>
      <c r="F22" s="18" t="s">
        <v>21</v>
      </c>
      <c r="G22" s="25">
        <v>1</v>
      </c>
      <c r="H22" s="19"/>
      <c r="I22" s="19"/>
      <c r="J22" s="19"/>
      <c r="K22" s="19"/>
      <c r="L22" s="20"/>
      <c r="M22" s="21">
        <f t="shared" si="0"/>
        <v>0</v>
      </c>
      <c r="N22" s="22"/>
      <c r="O22" s="23">
        <f t="shared" si="1"/>
        <v>0</v>
      </c>
      <c r="P22" s="24" t="s">
        <v>22</v>
      </c>
    </row>
    <row r="23" spans="1:16" ht="30" customHeight="1">
      <c r="A23" s="16" t="s">
        <v>90</v>
      </c>
      <c r="B23" s="13" t="s">
        <v>61</v>
      </c>
      <c r="C23" s="13" t="s">
        <v>130</v>
      </c>
      <c r="D23" s="17" t="s">
        <v>62</v>
      </c>
      <c r="E23" s="16" t="s">
        <v>185</v>
      </c>
      <c r="F23" s="18" t="s">
        <v>21</v>
      </c>
      <c r="G23" s="25">
        <v>2</v>
      </c>
      <c r="H23" s="19"/>
      <c r="I23" s="19"/>
      <c r="J23" s="19"/>
      <c r="K23" s="19"/>
      <c r="L23" s="20"/>
      <c r="M23" s="21">
        <f t="shared" si="0"/>
        <v>0</v>
      </c>
      <c r="N23" s="22"/>
      <c r="O23" s="23">
        <f t="shared" si="1"/>
        <v>0</v>
      </c>
      <c r="P23" s="24" t="s">
        <v>22</v>
      </c>
    </row>
    <row r="24" spans="1:16" ht="30" customHeight="1">
      <c r="A24" s="16" t="s">
        <v>91</v>
      </c>
      <c r="B24" s="13" t="s">
        <v>64</v>
      </c>
      <c r="C24" s="13" t="s">
        <v>152</v>
      </c>
      <c r="D24" s="17" t="s">
        <v>65</v>
      </c>
      <c r="E24" s="16" t="s">
        <v>20</v>
      </c>
      <c r="F24" s="18" t="s">
        <v>21</v>
      </c>
      <c r="G24" s="25">
        <v>11</v>
      </c>
      <c r="H24" s="19"/>
      <c r="I24" s="19"/>
      <c r="J24" s="19"/>
      <c r="K24" s="19"/>
      <c r="L24" s="20"/>
      <c r="M24" s="21">
        <f t="shared" si="0"/>
        <v>0</v>
      </c>
      <c r="N24" s="22"/>
      <c r="O24" s="23">
        <f>ROUND(M24*N24+M24,2)</f>
        <v>0</v>
      </c>
      <c r="P24" s="24" t="s">
        <v>22</v>
      </c>
    </row>
    <row r="25" spans="1:16" ht="30" customHeight="1">
      <c r="A25" s="16" t="s">
        <v>92</v>
      </c>
      <c r="B25" s="13" t="s">
        <v>64</v>
      </c>
      <c r="C25" s="13" t="s">
        <v>66</v>
      </c>
      <c r="D25" s="17" t="s">
        <v>65</v>
      </c>
      <c r="E25" s="16" t="s">
        <v>20</v>
      </c>
      <c r="F25" s="18" t="s">
        <v>21</v>
      </c>
      <c r="G25" s="25">
        <v>12</v>
      </c>
      <c r="H25" s="19"/>
      <c r="I25" s="19"/>
      <c r="J25" s="19"/>
      <c r="K25" s="19"/>
      <c r="L25" s="20"/>
      <c r="M25" s="21">
        <f t="shared" si="0"/>
        <v>0</v>
      </c>
      <c r="N25" s="22"/>
      <c r="O25" s="23">
        <f t="shared" si="1"/>
        <v>0</v>
      </c>
      <c r="P25" s="24" t="s">
        <v>22</v>
      </c>
    </row>
    <row r="26" spans="1:16" s="2" customFormat="1" ht="30" customHeight="1">
      <c r="A26" s="16" t="s">
        <v>122</v>
      </c>
      <c r="B26" s="13" t="s">
        <v>64</v>
      </c>
      <c r="C26" s="13" t="s">
        <v>67</v>
      </c>
      <c r="D26" s="17" t="s">
        <v>65</v>
      </c>
      <c r="E26" s="16" t="s">
        <v>20</v>
      </c>
      <c r="F26" s="18" t="s">
        <v>21</v>
      </c>
      <c r="G26" s="25">
        <v>10</v>
      </c>
      <c r="H26" s="19"/>
      <c r="I26" s="19"/>
      <c r="J26" s="19"/>
      <c r="K26" s="19"/>
      <c r="L26" s="20"/>
      <c r="M26" s="21">
        <f t="shared" si="0"/>
        <v>0</v>
      </c>
      <c r="N26" s="22"/>
      <c r="O26" s="23">
        <f t="shared" si="1"/>
        <v>0</v>
      </c>
      <c r="P26" s="24" t="s">
        <v>22</v>
      </c>
    </row>
    <row r="27" spans="1:16" s="2" customFormat="1" ht="30" customHeight="1">
      <c r="A27" s="16" t="s">
        <v>42</v>
      </c>
      <c r="B27" s="13" t="s">
        <v>64</v>
      </c>
      <c r="C27" s="13" t="s">
        <v>68</v>
      </c>
      <c r="D27" s="17" t="s">
        <v>69</v>
      </c>
      <c r="E27" s="16" t="s">
        <v>20</v>
      </c>
      <c r="F27" s="18" t="s">
        <v>21</v>
      </c>
      <c r="G27" s="25">
        <v>29</v>
      </c>
      <c r="H27" s="19"/>
      <c r="I27" s="19"/>
      <c r="J27" s="19"/>
      <c r="K27" s="19"/>
      <c r="L27" s="20"/>
      <c r="M27" s="21">
        <f t="shared" si="0"/>
        <v>0</v>
      </c>
      <c r="N27" s="22"/>
      <c r="O27" s="23">
        <f t="shared" si="1"/>
        <v>0</v>
      </c>
      <c r="P27" s="24" t="s">
        <v>22</v>
      </c>
    </row>
    <row r="28" spans="1:16" s="2" customFormat="1" ht="30" customHeight="1">
      <c r="A28" s="16" t="s">
        <v>80</v>
      </c>
      <c r="B28" s="13" t="s">
        <v>106</v>
      </c>
      <c r="C28" s="13" t="s">
        <v>107</v>
      </c>
      <c r="D28" s="17" t="s">
        <v>165</v>
      </c>
      <c r="E28" s="16" t="s">
        <v>20</v>
      </c>
      <c r="F28" s="18" t="s">
        <v>21</v>
      </c>
      <c r="G28" s="25">
        <v>4</v>
      </c>
      <c r="H28" s="19"/>
      <c r="I28" s="19"/>
      <c r="J28" s="19"/>
      <c r="K28" s="19"/>
      <c r="L28" s="20"/>
      <c r="M28" s="21">
        <f t="shared" si="0"/>
        <v>0</v>
      </c>
      <c r="N28" s="22"/>
      <c r="O28" s="23">
        <f t="shared" si="1"/>
        <v>0</v>
      </c>
      <c r="P28" s="24" t="s">
        <v>22</v>
      </c>
    </row>
    <row r="29" spans="1:16" s="2" customFormat="1" ht="30" customHeight="1">
      <c r="A29" s="16" t="s">
        <v>46</v>
      </c>
      <c r="B29" s="13" t="s">
        <v>106</v>
      </c>
      <c r="C29" s="13" t="s">
        <v>109</v>
      </c>
      <c r="D29" s="17" t="s">
        <v>165</v>
      </c>
      <c r="E29" s="16" t="s">
        <v>20</v>
      </c>
      <c r="F29" s="18" t="s">
        <v>21</v>
      </c>
      <c r="G29" s="25">
        <v>7</v>
      </c>
      <c r="H29" s="19"/>
      <c r="I29" s="19"/>
      <c r="J29" s="19"/>
      <c r="K29" s="19"/>
      <c r="L29" s="20"/>
      <c r="M29" s="21">
        <f t="shared" si="0"/>
        <v>0</v>
      </c>
      <c r="N29" s="22"/>
      <c r="O29" s="23">
        <f t="shared" si="1"/>
        <v>0</v>
      </c>
      <c r="P29" s="24" t="s">
        <v>22</v>
      </c>
    </row>
    <row r="30" spans="1:16" ht="30" customHeight="1">
      <c r="A30" s="16" t="s">
        <v>48</v>
      </c>
      <c r="B30" s="13" t="s">
        <v>106</v>
      </c>
      <c r="C30" s="13" t="s">
        <v>110</v>
      </c>
      <c r="D30" s="17" t="s">
        <v>165</v>
      </c>
      <c r="E30" s="16" t="s">
        <v>20</v>
      </c>
      <c r="F30" s="18" t="s">
        <v>21</v>
      </c>
      <c r="G30" s="25">
        <v>8</v>
      </c>
      <c r="H30" s="19"/>
      <c r="I30" s="19"/>
      <c r="J30" s="19"/>
      <c r="K30" s="19"/>
      <c r="L30" s="20"/>
      <c r="M30" s="21">
        <f t="shared" si="0"/>
        <v>0</v>
      </c>
      <c r="N30" s="22"/>
      <c r="O30" s="23">
        <f t="shared" si="1"/>
        <v>0</v>
      </c>
      <c r="P30" s="24" t="s">
        <v>22</v>
      </c>
    </row>
    <row r="31" spans="1:16" ht="30" customHeight="1">
      <c r="A31" s="16" t="s">
        <v>49</v>
      </c>
      <c r="B31" s="13" t="s">
        <v>106</v>
      </c>
      <c r="C31" s="13" t="s">
        <v>111</v>
      </c>
      <c r="D31" s="17" t="s">
        <v>165</v>
      </c>
      <c r="E31" s="16" t="s">
        <v>20</v>
      </c>
      <c r="F31" s="18" t="s">
        <v>21</v>
      </c>
      <c r="G31" s="25">
        <v>14</v>
      </c>
      <c r="H31" s="19"/>
      <c r="I31" s="19"/>
      <c r="J31" s="19"/>
      <c r="K31" s="19"/>
      <c r="L31" s="20"/>
      <c r="M31" s="21">
        <f t="shared" si="0"/>
        <v>0</v>
      </c>
      <c r="N31" s="22"/>
      <c r="O31" s="23">
        <f>ROUND(M31*N31+M31,2)</f>
        <v>0</v>
      </c>
      <c r="P31" s="24" t="s">
        <v>22</v>
      </c>
    </row>
    <row r="32" spans="1:16" ht="30" customHeight="1">
      <c r="A32" s="16" t="s">
        <v>50</v>
      </c>
      <c r="B32" s="13" t="s">
        <v>83</v>
      </c>
      <c r="C32" s="13" t="s">
        <v>87</v>
      </c>
      <c r="D32" s="17" t="s">
        <v>108</v>
      </c>
      <c r="E32" s="16" t="s">
        <v>20</v>
      </c>
      <c r="F32" s="18" t="s">
        <v>21</v>
      </c>
      <c r="G32" s="25">
        <v>32</v>
      </c>
      <c r="H32" s="19"/>
      <c r="I32" s="19"/>
      <c r="J32" s="19"/>
      <c r="K32" s="19"/>
      <c r="L32" s="20"/>
      <c r="M32" s="21">
        <f t="shared" si="0"/>
        <v>0</v>
      </c>
      <c r="N32" s="22"/>
      <c r="O32" s="23">
        <f t="shared" si="1"/>
        <v>0</v>
      </c>
      <c r="P32" s="24"/>
    </row>
    <row r="33" spans="1:16" ht="30" customHeight="1">
      <c r="A33" s="16" t="s">
        <v>51</v>
      </c>
      <c r="B33" s="13" t="s">
        <v>88</v>
      </c>
      <c r="C33" s="13" t="s">
        <v>47</v>
      </c>
      <c r="D33" s="17" t="s">
        <v>89</v>
      </c>
      <c r="E33" s="16" t="s">
        <v>20</v>
      </c>
      <c r="F33" s="18" t="s">
        <v>21</v>
      </c>
      <c r="G33" s="25">
        <v>3</v>
      </c>
      <c r="H33" s="19"/>
      <c r="I33" s="19"/>
      <c r="J33" s="19"/>
      <c r="K33" s="19"/>
      <c r="L33" s="20"/>
      <c r="M33" s="21">
        <f t="shared" si="0"/>
        <v>0</v>
      </c>
      <c r="N33" s="22"/>
      <c r="O33" s="23">
        <f t="shared" si="1"/>
        <v>0</v>
      </c>
      <c r="P33" s="24"/>
    </row>
    <row r="34" spans="1:16" ht="30" customHeight="1">
      <c r="A34" s="16" t="s">
        <v>93</v>
      </c>
      <c r="B34" s="13" t="s">
        <v>112</v>
      </c>
      <c r="C34" s="13" t="s">
        <v>113</v>
      </c>
      <c r="D34" s="17" t="s">
        <v>128</v>
      </c>
      <c r="E34" s="16" t="s">
        <v>20</v>
      </c>
      <c r="F34" s="18" t="s">
        <v>21</v>
      </c>
      <c r="G34" s="25">
        <v>14</v>
      </c>
      <c r="H34" s="19"/>
      <c r="I34" s="19"/>
      <c r="J34" s="19"/>
      <c r="K34" s="19"/>
      <c r="L34" s="20"/>
      <c r="M34" s="21">
        <f t="shared" si="0"/>
        <v>0</v>
      </c>
      <c r="N34" s="22"/>
      <c r="O34" s="23">
        <f t="shared" si="1"/>
        <v>0</v>
      </c>
      <c r="P34" s="24" t="s">
        <v>22</v>
      </c>
    </row>
    <row r="35" spans="1:16" ht="30" customHeight="1">
      <c r="A35" s="16" t="s">
        <v>94</v>
      </c>
      <c r="B35" s="13" t="s">
        <v>112</v>
      </c>
      <c r="C35" s="13" t="s">
        <v>114</v>
      </c>
      <c r="D35" s="17" t="s">
        <v>127</v>
      </c>
      <c r="E35" s="16" t="s">
        <v>20</v>
      </c>
      <c r="F35" s="18" t="s">
        <v>21</v>
      </c>
      <c r="G35" s="25">
        <v>5</v>
      </c>
      <c r="H35" s="19"/>
      <c r="I35" s="19"/>
      <c r="J35" s="19"/>
      <c r="K35" s="19"/>
      <c r="L35" s="20"/>
      <c r="M35" s="21">
        <f t="shared" si="0"/>
        <v>0</v>
      </c>
      <c r="N35" s="22"/>
      <c r="O35" s="23">
        <f>ROUND(M35*N35+M35,2)</f>
        <v>0</v>
      </c>
      <c r="P35" s="24" t="s">
        <v>22</v>
      </c>
    </row>
    <row r="36" spans="1:16" ht="30" customHeight="1">
      <c r="A36" s="16" t="s">
        <v>95</v>
      </c>
      <c r="B36" s="13" t="s">
        <v>84</v>
      </c>
      <c r="C36" s="13" t="s">
        <v>85</v>
      </c>
      <c r="D36" s="17" t="s">
        <v>128</v>
      </c>
      <c r="E36" s="16" t="s">
        <v>20</v>
      </c>
      <c r="F36" s="18" t="s">
        <v>21</v>
      </c>
      <c r="G36" s="25">
        <v>6</v>
      </c>
      <c r="H36" s="19"/>
      <c r="I36" s="19"/>
      <c r="J36" s="19"/>
      <c r="K36" s="19"/>
      <c r="L36" s="20"/>
      <c r="M36" s="21">
        <f t="shared" si="0"/>
        <v>0</v>
      </c>
      <c r="N36" s="22"/>
      <c r="O36" s="23">
        <f t="shared" si="1"/>
        <v>0</v>
      </c>
      <c r="P36" s="24" t="s">
        <v>22</v>
      </c>
    </row>
    <row r="37" spans="1:16" ht="30" customHeight="1">
      <c r="A37" s="16" t="s">
        <v>96</v>
      </c>
      <c r="B37" s="13" t="s">
        <v>84</v>
      </c>
      <c r="C37" s="13" t="s">
        <v>86</v>
      </c>
      <c r="D37" s="17" t="s">
        <v>127</v>
      </c>
      <c r="E37" s="16" t="s">
        <v>20</v>
      </c>
      <c r="F37" s="18" t="s">
        <v>21</v>
      </c>
      <c r="G37" s="25">
        <v>1</v>
      </c>
      <c r="H37" s="19"/>
      <c r="I37" s="19"/>
      <c r="J37" s="19"/>
      <c r="K37" s="19"/>
      <c r="L37" s="20"/>
      <c r="M37" s="21">
        <f t="shared" si="0"/>
        <v>0</v>
      </c>
      <c r="N37" s="22"/>
      <c r="O37" s="23">
        <f t="shared" si="1"/>
        <v>0</v>
      </c>
      <c r="P37" s="24" t="s">
        <v>22</v>
      </c>
    </row>
    <row r="38" spans="1:16" s="7" customFormat="1" ht="30" customHeight="1">
      <c r="A38" s="16" t="s">
        <v>52</v>
      </c>
      <c r="B38" s="13" t="s">
        <v>131</v>
      </c>
      <c r="C38" s="13" t="s">
        <v>132</v>
      </c>
      <c r="D38" s="17" t="s">
        <v>166</v>
      </c>
      <c r="E38" s="16" t="s">
        <v>20</v>
      </c>
      <c r="F38" s="18" t="s">
        <v>21</v>
      </c>
      <c r="G38" s="25">
        <v>1</v>
      </c>
      <c r="H38" s="19"/>
      <c r="I38" s="19"/>
      <c r="J38" s="19"/>
      <c r="K38" s="19"/>
      <c r="L38" s="20"/>
      <c r="M38" s="21">
        <f t="shared" si="0"/>
        <v>0</v>
      </c>
      <c r="N38" s="22"/>
      <c r="O38" s="23">
        <f t="shared" si="1"/>
        <v>0</v>
      </c>
      <c r="P38" s="24" t="s">
        <v>22</v>
      </c>
    </row>
    <row r="39" spans="1:16" s="7" customFormat="1" ht="30" customHeight="1">
      <c r="A39" s="16" t="s">
        <v>53</v>
      </c>
      <c r="B39" s="26" t="s">
        <v>135</v>
      </c>
      <c r="C39" s="27" t="s">
        <v>142</v>
      </c>
      <c r="D39" s="17" t="s">
        <v>165</v>
      </c>
      <c r="E39" s="16"/>
      <c r="F39" s="18" t="s">
        <v>21</v>
      </c>
      <c r="G39" s="25">
        <v>1</v>
      </c>
      <c r="H39" s="19"/>
      <c r="I39" s="19"/>
      <c r="J39" s="19"/>
      <c r="K39" s="19"/>
      <c r="L39" s="20"/>
      <c r="M39" s="21">
        <f t="shared" si="0"/>
        <v>0</v>
      </c>
      <c r="N39" s="22"/>
      <c r="O39" s="23">
        <f t="shared" si="1"/>
        <v>0</v>
      </c>
      <c r="P39" s="24" t="s">
        <v>22</v>
      </c>
    </row>
    <row r="40" spans="1:16" ht="30" customHeight="1">
      <c r="A40" s="16" t="s">
        <v>104</v>
      </c>
      <c r="B40" s="26" t="s">
        <v>136</v>
      </c>
      <c r="C40" s="28" t="s">
        <v>143</v>
      </c>
      <c r="D40" s="17" t="s">
        <v>167</v>
      </c>
      <c r="E40" s="16"/>
      <c r="F40" s="18" t="s">
        <v>21</v>
      </c>
      <c r="G40" s="25">
        <v>1</v>
      </c>
      <c r="H40" s="19"/>
      <c r="I40" s="19"/>
      <c r="J40" s="19"/>
      <c r="K40" s="19"/>
      <c r="L40" s="20"/>
      <c r="M40" s="21">
        <f t="shared" si="0"/>
        <v>0</v>
      </c>
      <c r="N40" s="22"/>
      <c r="O40" s="23">
        <f t="shared" si="1"/>
        <v>0</v>
      </c>
      <c r="P40" s="24" t="s">
        <v>22</v>
      </c>
    </row>
    <row r="41" spans="1:16" ht="30" customHeight="1">
      <c r="A41" s="16" t="s">
        <v>54</v>
      </c>
      <c r="B41" s="29" t="s">
        <v>137</v>
      </c>
      <c r="C41" s="28" t="s">
        <v>144</v>
      </c>
      <c r="D41" s="17" t="s">
        <v>168</v>
      </c>
      <c r="E41" s="16"/>
      <c r="F41" s="18" t="s">
        <v>21</v>
      </c>
      <c r="G41" s="25">
        <v>1</v>
      </c>
      <c r="H41" s="19"/>
      <c r="I41" s="19"/>
      <c r="J41" s="19"/>
      <c r="K41" s="48"/>
      <c r="L41" s="20"/>
      <c r="M41" s="21">
        <f t="shared" si="0"/>
        <v>0</v>
      </c>
      <c r="N41" s="22"/>
      <c r="O41" s="23">
        <f t="shared" si="1"/>
        <v>0</v>
      </c>
      <c r="P41" s="24" t="s">
        <v>22</v>
      </c>
    </row>
    <row r="42" spans="1:16" ht="30" customHeight="1">
      <c r="A42" s="16" t="s">
        <v>55</v>
      </c>
      <c r="B42" s="29" t="s">
        <v>138</v>
      </c>
      <c r="C42" s="30" t="s">
        <v>145</v>
      </c>
      <c r="D42" s="17" t="s">
        <v>167</v>
      </c>
      <c r="E42" s="16"/>
      <c r="F42" s="18" t="s">
        <v>21</v>
      </c>
      <c r="G42" s="25">
        <v>3</v>
      </c>
      <c r="H42" s="19"/>
      <c r="I42" s="19"/>
      <c r="J42" s="19"/>
      <c r="K42" s="48"/>
      <c r="L42" s="20"/>
      <c r="M42" s="21">
        <f t="shared" si="0"/>
        <v>0</v>
      </c>
      <c r="N42" s="22"/>
      <c r="O42" s="23">
        <f t="shared" si="1"/>
        <v>0</v>
      </c>
      <c r="P42" s="24"/>
    </row>
    <row r="43" spans="1:16" ht="30" customHeight="1">
      <c r="A43" s="16" t="s">
        <v>56</v>
      </c>
      <c r="B43" s="26" t="s">
        <v>139</v>
      </c>
      <c r="C43" s="31" t="s">
        <v>150</v>
      </c>
      <c r="D43" s="17" t="s">
        <v>165</v>
      </c>
      <c r="E43" s="16"/>
      <c r="F43" s="18" t="s">
        <v>21</v>
      </c>
      <c r="G43" s="25">
        <v>1</v>
      </c>
      <c r="H43" s="19"/>
      <c r="I43" s="19"/>
      <c r="J43" s="19"/>
      <c r="K43" s="49"/>
      <c r="L43" s="20"/>
      <c r="M43" s="21">
        <f t="shared" si="0"/>
        <v>0</v>
      </c>
      <c r="N43" s="22"/>
      <c r="O43" s="23">
        <f t="shared" si="1"/>
        <v>0</v>
      </c>
      <c r="P43" s="24"/>
    </row>
    <row r="44" spans="1:16" ht="30" customHeight="1">
      <c r="A44" s="16" t="s">
        <v>59</v>
      </c>
      <c r="B44" s="26" t="s">
        <v>140</v>
      </c>
      <c r="C44" s="31" t="s">
        <v>151</v>
      </c>
      <c r="D44" s="17" t="s">
        <v>169</v>
      </c>
      <c r="E44" s="16"/>
      <c r="F44" s="18" t="s">
        <v>21</v>
      </c>
      <c r="G44" s="25">
        <v>1</v>
      </c>
      <c r="H44" s="19"/>
      <c r="I44" s="19"/>
      <c r="J44" s="19"/>
      <c r="K44" s="32"/>
      <c r="L44" s="20"/>
      <c r="M44" s="21">
        <f t="shared" si="0"/>
        <v>0</v>
      </c>
      <c r="N44" s="22"/>
      <c r="O44" s="23">
        <f t="shared" si="1"/>
        <v>0</v>
      </c>
      <c r="P44" s="24"/>
    </row>
    <row r="45" spans="1:16" ht="30" customHeight="1">
      <c r="A45" s="16" t="s">
        <v>123</v>
      </c>
      <c r="B45" s="26" t="s">
        <v>141</v>
      </c>
      <c r="C45" s="31" t="s">
        <v>146</v>
      </c>
      <c r="D45" s="17" t="s">
        <v>89</v>
      </c>
      <c r="E45" s="16"/>
      <c r="F45" s="18" t="s">
        <v>21</v>
      </c>
      <c r="G45" s="25">
        <v>1</v>
      </c>
      <c r="H45" s="19"/>
      <c r="I45" s="19"/>
      <c r="J45" s="19"/>
      <c r="K45" s="19"/>
      <c r="L45" s="20"/>
      <c r="M45" s="21">
        <f t="shared" si="0"/>
        <v>0</v>
      </c>
      <c r="N45" s="22"/>
      <c r="O45" s="23">
        <f t="shared" si="1"/>
        <v>0</v>
      </c>
      <c r="P45" s="24"/>
    </row>
    <row r="46" spans="1:16" ht="30" customHeight="1">
      <c r="A46" s="16" t="s">
        <v>124</v>
      </c>
      <c r="B46" s="26" t="s">
        <v>141</v>
      </c>
      <c r="C46" s="31" t="s">
        <v>147</v>
      </c>
      <c r="D46" s="17" t="s">
        <v>170</v>
      </c>
      <c r="E46" s="16"/>
      <c r="F46" s="18" t="s">
        <v>21</v>
      </c>
      <c r="G46" s="25">
        <v>1</v>
      </c>
      <c r="H46" s="19"/>
      <c r="I46" s="19"/>
      <c r="J46" s="19"/>
      <c r="K46" s="19"/>
      <c r="L46" s="20"/>
      <c r="M46" s="21">
        <f t="shared" si="0"/>
        <v>0</v>
      </c>
      <c r="N46" s="22"/>
      <c r="O46" s="23">
        <f t="shared" si="1"/>
        <v>0</v>
      </c>
      <c r="P46" s="24"/>
    </row>
    <row r="47" spans="1:16" ht="30" customHeight="1">
      <c r="A47" s="16" t="s">
        <v>125</v>
      </c>
      <c r="B47" s="26" t="s">
        <v>141</v>
      </c>
      <c r="C47" s="31" t="s">
        <v>148</v>
      </c>
      <c r="D47" s="17" t="s">
        <v>170</v>
      </c>
      <c r="E47" s="16"/>
      <c r="F47" s="18" t="s">
        <v>21</v>
      </c>
      <c r="G47" s="25">
        <v>1</v>
      </c>
      <c r="H47" s="19"/>
      <c r="I47" s="19"/>
      <c r="J47" s="19"/>
      <c r="K47" s="19"/>
      <c r="L47" s="20"/>
      <c r="M47" s="21">
        <f t="shared" si="0"/>
        <v>0</v>
      </c>
      <c r="N47" s="22"/>
      <c r="O47" s="23">
        <f t="shared" si="1"/>
        <v>0</v>
      </c>
      <c r="P47" s="24"/>
    </row>
    <row r="48" spans="1:16" ht="30" customHeight="1">
      <c r="A48" s="16" t="s">
        <v>126</v>
      </c>
      <c r="B48" s="26" t="s">
        <v>141</v>
      </c>
      <c r="C48" s="31" t="s">
        <v>149</v>
      </c>
      <c r="D48" s="17" t="s">
        <v>171</v>
      </c>
      <c r="E48" s="16"/>
      <c r="F48" s="18" t="s">
        <v>21</v>
      </c>
      <c r="G48" s="25">
        <v>1</v>
      </c>
      <c r="H48" s="19"/>
      <c r="I48" s="19"/>
      <c r="J48" s="19"/>
      <c r="K48" s="19"/>
      <c r="L48" s="20"/>
      <c r="M48" s="21">
        <f t="shared" si="0"/>
        <v>0</v>
      </c>
      <c r="N48" s="22"/>
      <c r="O48" s="23">
        <f t="shared" si="1"/>
        <v>0</v>
      </c>
      <c r="P48" s="24"/>
    </row>
    <row r="49" spans="1:16" ht="30" customHeight="1">
      <c r="A49" s="16" t="s">
        <v>82</v>
      </c>
      <c r="B49" s="50" t="s">
        <v>199</v>
      </c>
      <c r="C49" s="26" t="s">
        <v>198</v>
      </c>
      <c r="D49" s="17"/>
      <c r="E49" s="16"/>
      <c r="F49" s="18" t="s">
        <v>21</v>
      </c>
      <c r="G49" s="25">
        <v>2</v>
      </c>
      <c r="H49" s="19"/>
      <c r="I49" s="19"/>
      <c r="J49" s="19"/>
      <c r="K49" s="19"/>
      <c r="L49" s="20"/>
      <c r="M49" s="21">
        <f t="shared" si="0"/>
        <v>0</v>
      </c>
      <c r="N49" s="22"/>
      <c r="O49" s="23">
        <f t="shared" si="1"/>
        <v>0</v>
      </c>
      <c r="P49" s="24"/>
    </row>
    <row r="50" spans="1:16" ht="30" customHeight="1">
      <c r="A50" s="16" t="s">
        <v>153</v>
      </c>
      <c r="B50" s="29" t="s">
        <v>176</v>
      </c>
      <c r="C50" s="26" t="s">
        <v>172</v>
      </c>
      <c r="D50" s="17" t="s">
        <v>33</v>
      </c>
      <c r="E50" s="16"/>
      <c r="F50" s="18" t="s">
        <v>21</v>
      </c>
      <c r="G50" s="25">
        <v>1</v>
      </c>
      <c r="H50" s="19"/>
      <c r="I50" s="19"/>
      <c r="J50" s="19"/>
      <c r="K50" s="19"/>
      <c r="L50" s="20"/>
      <c r="M50" s="21">
        <f t="shared" si="0"/>
        <v>0</v>
      </c>
      <c r="N50" s="22"/>
      <c r="O50" s="23">
        <f t="shared" si="1"/>
        <v>0</v>
      </c>
      <c r="P50" s="24" t="s">
        <v>22</v>
      </c>
    </row>
    <row r="51" spans="1:16" ht="30" customHeight="1">
      <c r="A51" s="16" t="s">
        <v>154</v>
      </c>
      <c r="B51" s="29" t="s">
        <v>176</v>
      </c>
      <c r="C51" s="26" t="s">
        <v>173</v>
      </c>
      <c r="D51" s="17" t="s">
        <v>181</v>
      </c>
      <c r="E51" s="16"/>
      <c r="F51" s="18" t="s">
        <v>21</v>
      </c>
      <c r="G51" s="25">
        <v>1</v>
      </c>
      <c r="H51" s="19"/>
      <c r="I51" s="19"/>
      <c r="J51" s="19"/>
      <c r="K51" s="19"/>
      <c r="L51" s="20"/>
      <c r="M51" s="21">
        <f>ROUND(G51*L51,2)</f>
        <v>0</v>
      </c>
      <c r="N51" s="22"/>
      <c r="O51" s="23">
        <f>ROUND(M51*N51+M51,2)</f>
        <v>0</v>
      </c>
      <c r="P51" s="24" t="s">
        <v>22</v>
      </c>
    </row>
    <row r="52" spans="1:16" ht="30" customHeight="1">
      <c r="A52" s="16" t="s">
        <v>155</v>
      </c>
      <c r="B52" s="29" t="s">
        <v>176</v>
      </c>
      <c r="C52" s="26" t="s">
        <v>174</v>
      </c>
      <c r="D52" s="17" t="s">
        <v>181</v>
      </c>
      <c r="E52" s="16"/>
      <c r="F52" s="18" t="s">
        <v>21</v>
      </c>
      <c r="G52" s="25">
        <v>1</v>
      </c>
      <c r="H52" s="19"/>
      <c r="I52" s="19"/>
      <c r="J52" s="19"/>
      <c r="K52" s="19"/>
      <c r="L52" s="20"/>
      <c r="M52" s="21">
        <f t="shared" si="0"/>
        <v>0</v>
      </c>
      <c r="N52" s="22"/>
      <c r="O52" s="23">
        <f t="shared" si="1"/>
        <v>0</v>
      </c>
      <c r="P52" s="24" t="s">
        <v>22</v>
      </c>
    </row>
    <row r="53" spans="1:16" ht="30" customHeight="1">
      <c r="A53" s="16" t="s">
        <v>156</v>
      </c>
      <c r="B53" s="29" t="s">
        <v>176</v>
      </c>
      <c r="C53" s="26" t="s">
        <v>175</v>
      </c>
      <c r="D53" s="17" t="s">
        <v>181</v>
      </c>
      <c r="E53" s="16"/>
      <c r="F53" s="18" t="s">
        <v>21</v>
      </c>
      <c r="G53" s="25">
        <v>1</v>
      </c>
      <c r="H53" s="19"/>
      <c r="I53" s="19"/>
      <c r="J53" s="19"/>
      <c r="K53" s="19"/>
      <c r="L53" s="20"/>
      <c r="M53" s="21">
        <f t="shared" si="0"/>
        <v>0</v>
      </c>
      <c r="N53" s="22"/>
      <c r="O53" s="23">
        <f t="shared" si="1"/>
        <v>0</v>
      </c>
      <c r="P53" s="24" t="s">
        <v>22</v>
      </c>
    </row>
    <row r="54" spans="1:16" ht="30" customHeight="1">
      <c r="A54" s="16" t="s">
        <v>157</v>
      </c>
      <c r="B54" s="51" t="s">
        <v>203</v>
      </c>
      <c r="C54" s="29" t="s">
        <v>204</v>
      </c>
      <c r="D54" s="16" t="s">
        <v>233</v>
      </c>
      <c r="E54" s="33" t="s">
        <v>227</v>
      </c>
      <c r="F54" s="18" t="s">
        <v>21</v>
      </c>
      <c r="G54" s="25">
        <v>20</v>
      </c>
      <c r="H54" s="19"/>
      <c r="I54" s="19"/>
      <c r="J54" s="19"/>
      <c r="K54" s="19"/>
      <c r="L54" s="20"/>
      <c r="M54" s="21">
        <f t="shared" si="0"/>
        <v>0</v>
      </c>
      <c r="N54" s="22"/>
      <c r="O54" s="23">
        <f t="shared" si="1"/>
        <v>0</v>
      </c>
      <c r="P54" s="24"/>
    </row>
    <row r="55" spans="1:16" ht="29.25" customHeight="1">
      <c r="A55" s="16" t="s">
        <v>158</v>
      </c>
      <c r="B55" s="13" t="s">
        <v>205</v>
      </c>
      <c r="C55" s="29" t="s">
        <v>204</v>
      </c>
      <c r="D55" s="16" t="s">
        <v>233</v>
      </c>
      <c r="E55" s="33" t="s">
        <v>228</v>
      </c>
      <c r="F55" s="18" t="s">
        <v>21</v>
      </c>
      <c r="G55" s="25">
        <v>10</v>
      </c>
      <c r="H55" s="19"/>
      <c r="I55" s="19"/>
      <c r="J55" s="19"/>
      <c r="K55" s="19"/>
      <c r="L55" s="20"/>
      <c r="M55" s="21">
        <f t="shared" si="0"/>
        <v>0</v>
      </c>
      <c r="N55" s="22"/>
      <c r="O55" s="23">
        <f t="shared" si="1"/>
        <v>0</v>
      </c>
      <c r="P55" s="24"/>
    </row>
    <row r="56" spans="1:16" ht="30" customHeight="1">
      <c r="A56" s="16" t="s">
        <v>159</v>
      </c>
      <c r="B56" s="13" t="s">
        <v>206</v>
      </c>
      <c r="C56" s="13" t="s">
        <v>207</v>
      </c>
      <c r="D56" s="17" t="s">
        <v>234</v>
      </c>
      <c r="E56" s="33" t="s">
        <v>229</v>
      </c>
      <c r="F56" s="18" t="s">
        <v>21</v>
      </c>
      <c r="G56" s="25">
        <v>4</v>
      </c>
      <c r="H56" s="16"/>
      <c r="I56" s="16"/>
      <c r="J56" s="16"/>
      <c r="K56" s="16"/>
      <c r="L56" s="20"/>
      <c r="M56" s="21">
        <f t="shared" si="0"/>
        <v>0</v>
      </c>
      <c r="N56" s="22"/>
      <c r="O56" s="23">
        <f>ROUND(M56*N56+M56,2)</f>
        <v>0</v>
      </c>
      <c r="P56" s="24" t="s">
        <v>22</v>
      </c>
    </row>
    <row r="57" spans="1:16" ht="30" customHeight="1">
      <c r="A57" s="16" t="s">
        <v>160</v>
      </c>
      <c r="B57" s="13" t="s">
        <v>206</v>
      </c>
      <c r="C57" s="13" t="s">
        <v>208</v>
      </c>
      <c r="D57" s="17" t="s">
        <v>235</v>
      </c>
      <c r="E57" s="33" t="s">
        <v>230</v>
      </c>
      <c r="F57" s="18" t="s">
        <v>21</v>
      </c>
      <c r="G57" s="25">
        <v>2</v>
      </c>
      <c r="H57" s="16"/>
      <c r="I57" s="16"/>
      <c r="J57" s="16"/>
      <c r="K57" s="16"/>
      <c r="L57" s="20"/>
      <c r="M57" s="21">
        <f t="shared" si="0"/>
        <v>0</v>
      </c>
      <c r="N57" s="22"/>
      <c r="O57" s="23">
        <f t="shared" ref="O57:O74" si="2">ROUND(M57*N57+M57,2)</f>
        <v>0</v>
      </c>
      <c r="P57" s="24" t="s">
        <v>22</v>
      </c>
    </row>
    <row r="58" spans="1:16" ht="30" customHeight="1">
      <c r="A58" s="16" t="s">
        <v>161</v>
      </c>
      <c r="B58" s="13" t="s">
        <v>206</v>
      </c>
      <c r="C58" s="13" t="s">
        <v>209</v>
      </c>
      <c r="D58" s="17" t="s">
        <v>235</v>
      </c>
      <c r="E58" s="33" t="s">
        <v>231</v>
      </c>
      <c r="F58" s="18" t="s">
        <v>21</v>
      </c>
      <c r="G58" s="25">
        <v>2</v>
      </c>
      <c r="H58" s="16"/>
      <c r="I58" s="16"/>
      <c r="J58" s="16"/>
      <c r="K58" s="16"/>
      <c r="L58" s="20"/>
      <c r="M58" s="21">
        <f t="shared" si="0"/>
        <v>0</v>
      </c>
      <c r="N58" s="22"/>
      <c r="O58" s="23">
        <f t="shared" si="2"/>
        <v>0</v>
      </c>
      <c r="P58" s="24" t="s">
        <v>22</v>
      </c>
    </row>
    <row r="59" spans="1:16" ht="30" customHeight="1">
      <c r="A59" s="16" t="s">
        <v>162</v>
      </c>
      <c r="B59" s="13" t="s">
        <v>206</v>
      </c>
      <c r="C59" s="13" t="s">
        <v>210</v>
      </c>
      <c r="D59" s="17" t="s">
        <v>235</v>
      </c>
      <c r="E59" s="33" t="s">
        <v>232</v>
      </c>
      <c r="F59" s="18" t="s">
        <v>21</v>
      </c>
      <c r="G59" s="25">
        <v>2</v>
      </c>
      <c r="H59" s="16"/>
      <c r="I59" s="16"/>
      <c r="J59" s="16"/>
      <c r="K59" s="16"/>
      <c r="L59" s="20"/>
      <c r="M59" s="21">
        <f t="shared" si="0"/>
        <v>0</v>
      </c>
      <c r="N59" s="22"/>
      <c r="O59" s="23">
        <f t="shared" si="2"/>
        <v>0</v>
      </c>
      <c r="P59" s="24" t="s">
        <v>22</v>
      </c>
    </row>
    <row r="60" spans="1:16" ht="30" customHeight="1">
      <c r="A60" s="16" t="s">
        <v>177</v>
      </c>
      <c r="B60" s="35" t="s">
        <v>211</v>
      </c>
      <c r="C60" s="13" t="s">
        <v>212</v>
      </c>
      <c r="D60" s="16" t="s">
        <v>238</v>
      </c>
      <c r="E60" s="33"/>
      <c r="F60" s="18" t="s">
        <v>21</v>
      </c>
      <c r="G60" s="25">
        <v>2</v>
      </c>
      <c r="H60" s="16"/>
      <c r="I60" s="16"/>
      <c r="J60" s="16"/>
      <c r="K60" s="16"/>
      <c r="L60" s="20"/>
      <c r="M60" s="21">
        <f t="shared" si="0"/>
        <v>0</v>
      </c>
      <c r="N60" s="22"/>
      <c r="O60" s="23">
        <f t="shared" si="2"/>
        <v>0</v>
      </c>
      <c r="P60" s="53" t="s">
        <v>242</v>
      </c>
    </row>
    <row r="61" spans="1:16" ht="30" customHeight="1">
      <c r="A61" s="16" t="s">
        <v>178</v>
      </c>
      <c r="B61" s="35" t="s">
        <v>211</v>
      </c>
      <c r="C61" s="13" t="s">
        <v>213</v>
      </c>
      <c r="D61" s="16" t="s">
        <v>238</v>
      </c>
      <c r="E61" s="33"/>
      <c r="F61" s="18" t="s">
        <v>21</v>
      </c>
      <c r="G61" s="25">
        <v>2</v>
      </c>
      <c r="H61" s="16"/>
      <c r="I61" s="16"/>
      <c r="J61" s="16"/>
      <c r="K61" s="16"/>
      <c r="L61" s="20"/>
      <c r="M61" s="21">
        <f t="shared" si="0"/>
        <v>0</v>
      </c>
      <c r="N61" s="22"/>
      <c r="O61" s="23">
        <f t="shared" si="2"/>
        <v>0</v>
      </c>
      <c r="P61" s="53" t="s">
        <v>242</v>
      </c>
    </row>
    <row r="62" spans="1:16" ht="30" customHeight="1">
      <c r="A62" s="16" t="s">
        <v>179</v>
      </c>
      <c r="B62" s="35" t="s">
        <v>211</v>
      </c>
      <c r="C62" s="13" t="s">
        <v>214</v>
      </c>
      <c r="D62" s="16" t="s">
        <v>238</v>
      </c>
      <c r="E62" s="33"/>
      <c r="F62" s="18" t="s">
        <v>21</v>
      </c>
      <c r="G62" s="25">
        <v>2</v>
      </c>
      <c r="H62" s="16"/>
      <c r="I62" s="16"/>
      <c r="J62" s="16"/>
      <c r="K62" s="16"/>
      <c r="L62" s="20"/>
      <c r="M62" s="21">
        <f t="shared" si="0"/>
        <v>0</v>
      </c>
      <c r="N62" s="22"/>
      <c r="O62" s="23">
        <f t="shared" si="2"/>
        <v>0</v>
      </c>
      <c r="P62" s="53" t="s">
        <v>242</v>
      </c>
    </row>
    <row r="63" spans="1:16" ht="30" customHeight="1">
      <c r="A63" s="16" t="s">
        <v>180</v>
      </c>
      <c r="B63" s="35" t="s">
        <v>211</v>
      </c>
      <c r="C63" s="13" t="s">
        <v>215</v>
      </c>
      <c r="D63" s="16" t="s">
        <v>237</v>
      </c>
      <c r="E63" s="33"/>
      <c r="F63" s="18" t="s">
        <v>21</v>
      </c>
      <c r="G63" s="25">
        <v>2</v>
      </c>
      <c r="H63" s="16"/>
      <c r="I63" s="16"/>
      <c r="J63" s="16"/>
      <c r="K63" s="16"/>
      <c r="L63" s="20"/>
      <c r="M63" s="21">
        <f t="shared" ref="M63:M74" si="3">ROUND(G63*L63,2)</f>
        <v>0</v>
      </c>
      <c r="N63" s="22"/>
      <c r="O63" s="23">
        <f t="shared" si="2"/>
        <v>0</v>
      </c>
      <c r="P63" s="53" t="s">
        <v>242</v>
      </c>
    </row>
    <row r="64" spans="1:16" ht="30" customHeight="1">
      <c r="A64" s="16" t="s">
        <v>182</v>
      </c>
      <c r="B64" s="13" t="s">
        <v>216</v>
      </c>
      <c r="C64" s="13" t="s">
        <v>217</v>
      </c>
      <c r="D64" s="16" t="s">
        <v>236</v>
      </c>
      <c r="E64" s="33" t="s">
        <v>227</v>
      </c>
      <c r="F64" s="18" t="s">
        <v>21</v>
      </c>
      <c r="G64" s="25">
        <v>4</v>
      </c>
      <c r="H64" s="16"/>
      <c r="I64" s="16"/>
      <c r="J64" s="16"/>
      <c r="K64" s="16"/>
      <c r="L64" s="20"/>
      <c r="M64" s="21">
        <f t="shared" si="3"/>
        <v>0</v>
      </c>
      <c r="N64" s="22"/>
      <c r="O64" s="23">
        <f t="shared" si="2"/>
        <v>0</v>
      </c>
      <c r="P64" s="24" t="s">
        <v>22</v>
      </c>
    </row>
    <row r="65" spans="1:17" ht="30" customHeight="1">
      <c r="A65" s="16" t="s">
        <v>183</v>
      </c>
      <c r="B65" s="13" t="s">
        <v>64</v>
      </c>
      <c r="C65" s="13" t="s">
        <v>76</v>
      </c>
      <c r="D65" s="17" t="s">
        <v>72</v>
      </c>
      <c r="E65" s="33"/>
      <c r="F65" s="18" t="s">
        <v>21</v>
      </c>
      <c r="G65" s="25">
        <v>9</v>
      </c>
      <c r="H65" s="16"/>
      <c r="I65" s="16"/>
      <c r="J65" s="16"/>
      <c r="K65" s="16"/>
      <c r="L65" s="20"/>
      <c r="M65" s="21">
        <f t="shared" si="3"/>
        <v>0</v>
      </c>
      <c r="N65" s="22"/>
      <c r="O65" s="23">
        <f t="shared" si="2"/>
        <v>0</v>
      </c>
      <c r="P65" s="34" t="s">
        <v>81</v>
      </c>
    </row>
    <row r="66" spans="1:17" ht="30" customHeight="1">
      <c r="A66" s="16" t="s">
        <v>218</v>
      </c>
      <c r="B66" s="13" t="s">
        <v>64</v>
      </c>
      <c r="C66" s="13" t="s">
        <v>77</v>
      </c>
      <c r="D66" s="17" t="s">
        <v>72</v>
      </c>
      <c r="E66" s="33"/>
      <c r="F66" s="18" t="s">
        <v>21</v>
      </c>
      <c r="G66" s="25">
        <v>8</v>
      </c>
      <c r="H66" s="16"/>
      <c r="I66" s="16"/>
      <c r="J66" s="16"/>
      <c r="K66" s="16"/>
      <c r="L66" s="20"/>
      <c r="M66" s="21">
        <f t="shared" si="3"/>
        <v>0</v>
      </c>
      <c r="N66" s="22"/>
      <c r="O66" s="23">
        <f t="shared" si="2"/>
        <v>0</v>
      </c>
      <c r="P66" s="34" t="s">
        <v>81</v>
      </c>
    </row>
    <row r="67" spans="1:17" ht="30" customHeight="1">
      <c r="A67" s="16" t="s">
        <v>219</v>
      </c>
      <c r="B67" s="13" t="s">
        <v>64</v>
      </c>
      <c r="C67" s="13" t="s">
        <v>78</v>
      </c>
      <c r="D67" s="17" t="s">
        <v>72</v>
      </c>
      <c r="E67" s="33"/>
      <c r="F67" s="18" t="s">
        <v>21</v>
      </c>
      <c r="G67" s="25">
        <v>9</v>
      </c>
      <c r="H67" s="16"/>
      <c r="I67" s="16"/>
      <c r="J67" s="16"/>
      <c r="K67" s="16"/>
      <c r="L67" s="20"/>
      <c r="M67" s="21">
        <f t="shared" si="3"/>
        <v>0</v>
      </c>
      <c r="N67" s="22"/>
      <c r="O67" s="23">
        <f t="shared" si="2"/>
        <v>0</v>
      </c>
      <c r="P67" s="34" t="s">
        <v>81</v>
      </c>
    </row>
    <row r="68" spans="1:17" ht="30" customHeight="1">
      <c r="A68" s="16" t="s">
        <v>220</v>
      </c>
      <c r="B68" s="13" t="s">
        <v>64</v>
      </c>
      <c r="C68" s="13" t="s">
        <v>75</v>
      </c>
      <c r="D68" s="17" t="s">
        <v>73</v>
      </c>
      <c r="E68" s="33"/>
      <c r="F68" s="18" t="s">
        <v>21</v>
      </c>
      <c r="G68" s="25">
        <v>12</v>
      </c>
      <c r="H68" s="16"/>
      <c r="I68" s="16"/>
      <c r="J68" s="16"/>
      <c r="K68" s="16"/>
      <c r="L68" s="20"/>
      <c r="M68" s="21">
        <f t="shared" si="3"/>
        <v>0</v>
      </c>
      <c r="N68" s="22"/>
      <c r="O68" s="23">
        <f t="shared" si="2"/>
        <v>0</v>
      </c>
      <c r="P68" s="34" t="s">
        <v>81</v>
      </c>
    </row>
    <row r="69" spans="1:17" ht="30" customHeight="1">
      <c r="A69" s="16" t="s">
        <v>221</v>
      </c>
      <c r="B69" s="13" t="s">
        <v>115</v>
      </c>
      <c r="C69" s="13" t="s">
        <v>116</v>
      </c>
      <c r="D69" s="17" t="s">
        <v>134</v>
      </c>
      <c r="E69" s="33"/>
      <c r="F69" s="18" t="s">
        <v>21</v>
      </c>
      <c r="G69" s="25">
        <v>2</v>
      </c>
      <c r="H69" s="16"/>
      <c r="I69" s="16"/>
      <c r="J69" s="16"/>
      <c r="K69" s="16"/>
      <c r="L69" s="20"/>
      <c r="M69" s="21">
        <f t="shared" si="3"/>
        <v>0</v>
      </c>
      <c r="N69" s="22"/>
      <c r="O69" s="23">
        <f t="shared" si="2"/>
        <v>0</v>
      </c>
      <c r="P69" s="24" t="s">
        <v>22</v>
      </c>
    </row>
    <row r="70" spans="1:17" ht="30" customHeight="1">
      <c r="A70" s="16" t="s">
        <v>222</v>
      </c>
      <c r="B70" s="13" t="s">
        <v>115</v>
      </c>
      <c r="C70" s="13" t="s">
        <v>117</v>
      </c>
      <c r="D70" s="17" t="s">
        <v>134</v>
      </c>
      <c r="E70" s="33"/>
      <c r="F70" s="18" t="s">
        <v>21</v>
      </c>
      <c r="G70" s="25">
        <v>2</v>
      </c>
      <c r="H70" s="16"/>
      <c r="I70" s="16"/>
      <c r="J70" s="16"/>
      <c r="K70" s="16"/>
      <c r="L70" s="20"/>
      <c r="M70" s="21">
        <f t="shared" si="3"/>
        <v>0</v>
      </c>
      <c r="N70" s="22"/>
      <c r="O70" s="23">
        <f t="shared" si="2"/>
        <v>0</v>
      </c>
      <c r="P70" s="24" t="s">
        <v>22</v>
      </c>
    </row>
    <row r="71" spans="1:17" ht="30" customHeight="1">
      <c r="A71" s="16" t="s">
        <v>223</v>
      </c>
      <c r="B71" s="13" t="s">
        <v>115</v>
      </c>
      <c r="C71" s="13" t="s">
        <v>118</v>
      </c>
      <c r="D71" s="17" t="s">
        <v>134</v>
      </c>
      <c r="E71" s="33"/>
      <c r="F71" s="18" t="s">
        <v>21</v>
      </c>
      <c r="G71" s="25">
        <v>2</v>
      </c>
      <c r="H71" s="16"/>
      <c r="I71" s="16"/>
      <c r="J71" s="16"/>
      <c r="K71" s="16"/>
      <c r="L71" s="20"/>
      <c r="M71" s="21">
        <f t="shared" si="3"/>
        <v>0</v>
      </c>
      <c r="N71" s="22"/>
      <c r="O71" s="23">
        <f t="shared" si="2"/>
        <v>0</v>
      </c>
      <c r="P71" s="24" t="s">
        <v>22</v>
      </c>
    </row>
    <row r="72" spans="1:17" ht="30" customHeight="1">
      <c r="A72" s="16" t="s">
        <v>224</v>
      </c>
      <c r="B72" s="13" t="s">
        <v>115</v>
      </c>
      <c r="C72" s="13" t="s">
        <v>119</v>
      </c>
      <c r="D72" s="17" t="s">
        <v>134</v>
      </c>
      <c r="E72" s="33"/>
      <c r="F72" s="18" t="s">
        <v>21</v>
      </c>
      <c r="G72" s="25">
        <v>3</v>
      </c>
      <c r="H72" s="16"/>
      <c r="I72" s="16"/>
      <c r="J72" s="16"/>
      <c r="K72" s="16"/>
      <c r="L72" s="20"/>
      <c r="M72" s="21">
        <f t="shared" si="3"/>
        <v>0</v>
      </c>
      <c r="N72" s="22"/>
      <c r="O72" s="23">
        <f t="shared" si="2"/>
        <v>0</v>
      </c>
      <c r="P72" s="24" t="s">
        <v>22</v>
      </c>
    </row>
    <row r="73" spans="1:17" ht="30" customHeight="1">
      <c r="A73" s="16" t="s">
        <v>225</v>
      </c>
      <c r="B73" s="13" t="s">
        <v>120</v>
      </c>
      <c r="C73" s="13" t="s">
        <v>79</v>
      </c>
      <c r="D73" s="16" t="s">
        <v>70</v>
      </c>
      <c r="E73" s="33"/>
      <c r="F73" s="18" t="s">
        <v>21</v>
      </c>
      <c r="G73" s="25">
        <v>12</v>
      </c>
      <c r="H73" s="16"/>
      <c r="I73" s="16"/>
      <c r="J73" s="16"/>
      <c r="K73" s="16"/>
      <c r="L73" s="20"/>
      <c r="M73" s="21">
        <f t="shared" si="3"/>
        <v>0</v>
      </c>
      <c r="N73" s="22"/>
      <c r="O73" s="23">
        <f t="shared" si="2"/>
        <v>0</v>
      </c>
      <c r="P73" s="24" t="s">
        <v>22</v>
      </c>
    </row>
    <row r="74" spans="1:17" ht="30" customHeight="1">
      <c r="A74" s="16" t="s">
        <v>226</v>
      </c>
      <c r="B74" s="13" t="s">
        <v>64</v>
      </c>
      <c r="C74" s="13" t="s">
        <v>79</v>
      </c>
      <c r="D74" s="16" t="s">
        <v>70</v>
      </c>
      <c r="E74" s="33"/>
      <c r="F74" s="18" t="s">
        <v>21</v>
      </c>
      <c r="G74" s="25">
        <v>16</v>
      </c>
      <c r="H74" s="16"/>
      <c r="I74" s="16"/>
      <c r="J74" s="16"/>
      <c r="K74" s="16"/>
      <c r="L74" s="20"/>
      <c r="M74" s="21">
        <f t="shared" si="3"/>
        <v>0</v>
      </c>
      <c r="N74" s="22"/>
      <c r="O74" s="23">
        <f t="shared" si="2"/>
        <v>0</v>
      </c>
      <c r="P74" s="24" t="s">
        <v>22</v>
      </c>
    </row>
    <row r="75" spans="1:17" ht="25.5" customHeight="1">
      <c r="A75" s="36" t="s">
        <v>191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7">
        <f>SUM(M6:M74)</f>
        <v>0</v>
      </c>
      <c r="N75" s="38"/>
      <c r="O75" s="37">
        <f>SUM(O6:O74)</f>
        <v>0</v>
      </c>
      <c r="P75" s="39"/>
      <c r="Q75" s="3"/>
    </row>
    <row r="76" spans="1:17" ht="25.5" customHeight="1">
      <c r="A76" s="36" t="s">
        <v>192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7">
        <f>M75*0.7</f>
        <v>0</v>
      </c>
      <c r="N76" s="38"/>
      <c r="O76" s="37">
        <f>O75*0.7</f>
        <v>0</v>
      </c>
      <c r="P76" s="40"/>
    </row>
    <row r="77" spans="1:17" ht="25.5" customHeight="1">
      <c r="A77" s="41" t="s">
        <v>193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2">
        <f>M75*1.2</f>
        <v>0</v>
      </c>
      <c r="N77" s="43"/>
      <c r="O77" s="42">
        <f>O75*1.2</f>
        <v>0</v>
      </c>
      <c r="P77" s="40"/>
    </row>
    <row r="78" spans="1:17" ht="39" customHeight="1">
      <c r="A78" s="44" t="s">
        <v>240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</row>
    <row r="79" spans="1:17" ht="39" customHeight="1">
      <c r="A79" s="44" t="s">
        <v>241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</row>
    <row r="80" spans="1:17" ht="21.75" customHeight="1">
      <c r="A80" s="45" t="s">
        <v>194</v>
      </c>
      <c r="B80" s="45"/>
      <c r="C80" s="45"/>
      <c r="D80" s="45"/>
      <c r="E80" s="45"/>
      <c r="F80" s="45" t="s">
        <v>195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pans="1:16" ht="21" customHeight="1">
      <c r="A81" s="46" t="s">
        <v>196</v>
      </c>
      <c r="B81" s="46"/>
      <c r="C81" s="46"/>
      <c r="D81" s="46"/>
      <c r="E81" s="46"/>
      <c r="F81" s="46" t="s">
        <v>197</v>
      </c>
      <c r="G81" s="46"/>
      <c r="H81" s="46"/>
      <c r="I81" s="46"/>
      <c r="J81" s="46"/>
      <c r="K81" s="46"/>
      <c r="L81" s="46"/>
      <c r="M81" s="46"/>
      <c r="N81" s="46"/>
      <c r="O81" s="46"/>
      <c r="P81" s="46"/>
    </row>
    <row r="82" spans="1:16" ht="40.5" customHeight="1">
      <c r="A82" s="47" t="s">
        <v>201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1:16" ht="45" customHeight="1">
      <c r="A83" s="47" t="s">
        <v>202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</sheetData>
  <mergeCells count="14">
    <mergeCell ref="A82:P82"/>
    <mergeCell ref="A83:P83"/>
    <mergeCell ref="A78:P78"/>
    <mergeCell ref="A79:P79"/>
    <mergeCell ref="A80:E80"/>
    <mergeCell ref="F80:P80"/>
    <mergeCell ref="A81:E81"/>
    <mergeCell ref="F81:P81"/>
    <mergeCell ref="A77:L77"/>
    <mergeCell ref="A1:P1"/>
    <mergeCell ref="A2:P2"/>
    <mergeCell ref="A3:P3"/>
    <mergeCell ref="A75:L75"/>
    <mergeCell ref="A76:L76"/>
  </mergeCells>
  <phoneticPr fontId="26" type="noConversion"/>
  <pageMargins left="0.25" right="0.25" top="0.75" bottom="0.75" header="0.3" footer="0.3"/>
  <pageSetup paperSize="9" scale="48" fitToHeight="0" orientation="landscape" r:id="rId1"/>
  <rowBreaks count="1" manualBreakCount="1">
    <brk id="2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 1</vt:lpstr>
      <vt:lpstr>'Arkusz 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Zaopatrzenie</dc:creator>
  <cp:lastModifiedBy>Marta Dziedzic</cp:lastModifiedBy>
  <cp:lastPrinted>2025-04-24T10:55:31Z</cp:lastPrinted>
  <dcterms:created xsi:type="dcterms:W3CDTF">2017-10-13T11:05:24Z</dcterms:created>
  <dcterms:modified xsi:type="dcterms:W3CDTF">2026-05-06T10:32:15Z</dcterms:modified>
</cp:coreProperties>
</file>