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OSTĘPOWANIA PONIŻEJ 130\4. ZAPYTANIA OFERTOWE\ZAPYTANIA OFERTOWE 2026\5. ZO - artykuły gstronomiczne\"/>
    </mc:Choice>
  </mc:AlternateContent>
  <xr:revisionPtr revIDLastSave="0" documentId="13_ncr:1_{870F7159-CC7D-4DF9-8FED-976169D3FE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kiet nr 1" sheetId="1" r:id="rId1"/>
  </sheets>
  <definedNames>
    <definedName name="_xlnm.Print_Area" localSheetId="0">'Pakiet nr 1'!$A$1:$M$40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5" i="1"/>
  <c r="H26" i="1"/>
  <c r="H27" i="1"/>
  <c r="H28" i="1"/>
  <c r="H29" i="1"/>
  <c r="H30" i="1"/>
  <c r="H31" i="1"/>
  <c r="H7" i="1"/>
  <c r="K30" i="1" l="1"/>
  <c r="L30" i="1"/>
  <c r="M30" i="1" s="1"/>
  <c r="L31" i="1" l="1"/>
  <c r="M31" i="1" s="1"/>
  <c r="K31" i="1"/>
  <c r="K29" i="1"/>
  <c r="L29" i="1"/>
  <c r="M29" i="1" s="1"/>
  <c r="K28" i="1"/>
  <c r="L28" i="1"/>
  <c r="M28" i="1" s="1"/>
  <c r="L27" i="1"/>
  <c r="M27" i="1" s="1"/>
  <c r="K27" i="1"/>
  <c r="L26" i="1"/>
  <c r="M26" i="1" s="1"/>
  <c r="K26" i="1"/>
  <c r="L25" i="1"/>
  <c r="M25" i="1" s="1"/>
  <c r="K25" i="1"/>
  <c r="K24" i="1"/>
  <c r="L24" i="1"/>
  <c r="M24" i="1" s="1"/>
  <c r="L23" i="1"/>
  <c r="M23" i="1" s="1"/>
  <c r="K23" i="1"/>
  <c r="K22" i="1"/>
  <c r="L22" i="1"/>
  <c r="M22" i="1" s="1"/>
  <c r="L21" i="1"/>
  <c r="M21" i="1" s="1"/>
  <c r="K21" i="1"/>
  <c r="K20" i="1"/>
  <c r="L20" i="1"/>
  <c r="M20" i="1" s="1"/>
  <c r="K19" i="1"/>
  <c r="L19" i="1"/>
  <c r="M19" i="1" s="1"/>
  <c r="K18" i="1"/>
  <c r="L18" i="1"/>
  <c r="M18" i="1" s="1"/>
  <c r="K17" i="1"/>
  <c r="L17" i="1"/>
  <c r="M17" i="1" s="1"/>
  <c r="L16" i="1"/>
  <c r="M16" i="1" s="1"/>
  <c r="K16" i="1"/>
  <c r="K15" i="1"/>
  <c r="L15" i="1"/>
  <c r="M15" i="1" s="1"/>
  <c r="K14" i="1"/>
  <c r="L14" i="1"/>
  <c r="M14" i="1" s="1"/>
  <c r="L13" i="1"/>
  <c r="M13" i="1" s="1"/>
  <c r="K13" i="1"/>
  <c r="K12" i="1"/>
  <c r="L12" i="1"/>
  <c r="M12" i="1" s="1"/>
  <c r="K11" i="1"/>
  <c r="L11" i="1"/>
  <c r="M11" i="1" s="1"/>
  <c r="K10" i="1"/>
  <c r="L10" i="1"/>
  <c r="M10" i="1" s="1"/>
  <c r="K9" i="1"/>
  <c r="L9" i="1"/>
  <c r="M9" i="1" s="1"/>
  <c r="K8" i="1"/>
  <c r="L8" i="1"/>
  <c r="M8" i="1" s="1"/>
  <c r="L7" i="1"/>
  <c r="M7" i="1" s="1"/>
  <c r="K7" i="1"/>
  <c r="M32" i="1" l="1"/>
  <c r="L32" i="1"/>
  <c r="M33" i="1" l="1"/>
  <c r="M34" i="1"/>
  <c r="L33" i="1"/>
  <c r="L34" i="1"/>
</calcChain>
</file>

<file path=xl/sharedStrings.xml><?xml version="1.0" encoding="utf-8"?>
<sst xmlns="http://schemas.openxmlformats.org/spreadsheetml/2006/main" count="137" uniqueCount="105">
  <si>
    <t>Lp.</t>
  </si>
  <si>
    <t>Opis przedmiotu zamówienia</t>
  </si>
  <si>
    <t>J.m</t>
  </si>
  <si>
    <t xml:space="preserve">Ilość j.m. zamawiana  przez Zamawiającego </t>
  </si>
  <si>
    <t>Nazwa handlowa używana przez Wykonawcę przy wystawianiu faktur</t>
  </si>
  <si>
    <t>Wielkość opakowania oferowanego przez Wykonawcę</t>
  </si>
  <si>
    <t>Ilość opakowań (po przeliczeniu ilości j.m. zamawianych przez Zamawiającego /wielkość opakowania oferowanego przez Wykonawcę) [kol.4/kol.7]</t>
  </si>
  <si>
    <t>Cena jednostkowa netto (za Wielkość opakowania oferowanego przez Wykonawcę w kol. 6)</t>
  </si>
  <si>
    <t>VAT (%)</t>
  </si>
  <si>
    <t>Cena jednostkowa brutto (za Wielkość opakowania oferowanego przez Wykonawcę w kol. 6) [ZAOKR((kol.9*kol.10)+kol.9;2)]</t>
  </si>
  <si>
    <t>Wartość netto [kol.8*kol.9]</t>
  </si>
  <si>
    <t>Wartość brutto [ZAOKR((kol.12*kol.10)+kol. 12;2)]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</si>
  <si>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</si>
  <si>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</si>
  <si>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</si>
  <si>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</si>
  <si>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</si>
  <si>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</si>
  <si>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</si>
  <si>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</si>
  <si>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</si>
  <si>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</si>
  <si>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</si>
  <si>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</si>
  <si>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</si>
  <si>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Gumki recepturki</t>
  </si>
  <si>
    <t>kg</t>
  </si>
  <si>
    <t>Folia aluminiowa</t>
  </si>
  <si>
    <t>rolka</t>
  </si>
  <si>
    <t>Folia PE spożywcza</t>
  </si>
  <si>
    <t>Papier do pieczenia brązowy</t>
  </si>
  <si>
    <t xml:space="preserve">Kubek papierowy na napoje gorące,  wieczko </t>
  </si>
  <si>
    <t>szt. kubek</t>
  </si>
  <si>
    <t>szt. wieczko</t>
  </si>
  <si>
    <t>Łyżeczka mała wielorazowego użytku</t>
  </si>
  <si>
    <t>op.</t>
  </si>
  <si>
    <t>Łyżka duża wielorazowego użytku</t>
  </si>
  <si>
    <t>szt.</t>
  </si>
  <si>
    <t>14.</t>
  </si>
  <si>
    <t>Nóż wielorazowego użytku</t>
  </si>
  <si>
    <t>15.</t>
  </si>
  <si>
    <t>Pojemnik PP, pokrywka PP do pojemnika,</t>
  </si>
  <si>
    <t>szt., pojemnik</t>
  </si>
  <si>
    <t>16.</t>
  </si>
  <si>
    <t>szt., pokrywka</t>
  </si>
  <si>
    <t>18.</t>
  </si>
  <si>
    <t>Pojemnik polipropylenowy okragły,  pokrywka z polistyrenu do pojemnika,</t>
  </si>
  <si>
    <t>19.</t>
  </si>
  <si>
    <t>pokrywka z polistyrenu, szczelnie zamykany, nie odkształacający się pod wpływem ciepła</t>
  </si>
  <si>
    <t>20.</t>
  </si>
  <si>
    <t>Pojemnik PP do zgrzewu, żebrowany, 227x178x50 mm, 2 - dzielny, kolor czarny, atest PZH, temperatura zgrzewu 150-165 st. C</t>
  </si>
  <si>
    <t>21.</t>
  </si>
  <si>
    <t>22.</t>
  </si>
  <si>
    <t>23.</t>
  </si>
  <si>
    <t>Rękawice foliowe HDPE</t>
  </si>
  <si>
    <t>24.</t>
  </si>
  <si>
    <t xml:space="preserve">Serwetki gastronomiczne </t>
  </si>
  <si>
    <t>Talerz papierowy</t>
  </si>
  <si>
    <t>Talerz papierowy, śr. 18 cm</t>
  </si>
  <si>
    <t xml:space="preserve">Torba foliowa </t>
  </si>
  <si>
    <t>Torba foliowa 50cm x 60cm, transparentna, prostokątna, bez uchwytów</t>
  </si>
  <si>
    <t xml:space="preserve">Torebki HDPE </t>
  </si>
  <si>
    <t>FOLIA DO ZGRZEWU</t>
  </si>
  <si>
    <t>Reklamówka HDPE</t>
  </si>
  <si>
    <t>Widelec wielorazowego użytku</t>
  </si>
  <si>
    <t>(*) Podane ilości Towaru są wielkościami orientacyjnymi niezbędnymi do obliczenia wartości Zamówienia (zamówienie podstawowe) przez Wykonawcę i mogą ulec zmianie (tzn. zmniejszeniu lub zwiększeniu) w trakcie trwania Umowy w ramach zamówień zamiennie bilansujących się w ramach wynagrodzenia umownego.</t>
  </si>
  <si>
    <t>…..……………………..………………………………….</t>
  </si>
  <si>
    <t>……………………..…………………………..………………………………………….</t>
  </si>
  <si>
    <t>Data, miejscowość,</t>
  </si>
  <si>
    <t>Podpis(y)*</t>
  </si>
  <si>
    <t>17.</t>
  </si>
  <si>
    <t>Gumki recepturki Ø 40-70mm, op. 1 kg</t>
  </si>
  <si>
    <t>Papier do pieczenia brązowy na rolce, długość: 50m ±10%; szerokość: 380mm; wytrzymałość do 220 C, dopuszczony do kontaktu z żywnością</t>
  </si>
  <si>
    <t>Kubek papierowy na napoje gorące, poj. 200 - 250 ml, średnica 80 mm, przeznaczony do kontaktu z żywnością, atest PZH, wieczko typu"coffe to go" z odpowietrzeniem i otworem do picia, do kubka papierowego 250 ml, białe, średnica 80 mm, maksymalna temperatura 100 st. C</t>
  </si>
  <si>
    <t>Łyżeczka mała, kompozyt drewniano polimerowy, wielorazowego użytku, produkt dopuszczony do kontaktu z żywnością opakowanie 100 szt.</t>
  </si>
  <si>
    <t>Pojemnik PP, średnica 115 mm, pojemność 500 ml, kolor czarny, temperatura posiłku - do 120 st. C</t>
  </si>
  <si>
    <t>Pokrywka PP kolor transparent, szczelnie zamykany, do układania pojemników jeden na drugim, średnica 115 mm,  nie odkształacający się pod wpływem ciepła, dopuszczona do kontaktu z żywnoscią</t>
  </si>
  <si>
    <t>Folia PET/PE do pojemników PP, szer. 185 mm, dł. 250 mb, kolor transparent, grubość 52 my, easy peel, antyfog, temperatura zgrzewu - 150-170 st. C</t>
  </si>
  <si>
    <t>Widelec, kompozyt drewniano polimerowy,wielorazowego użytku, produkt dopuszczony do kontaktu z żywnością,  produkt odporny na wysoką temperaturę do 100 st. C, opakowanie 100 szt.</t>
  </si>
  <si>
    <t xml:space="preserve">Pojemnik PP do zgrzewu,  2 - dzielny, </t>
  </si>
  <si>
    <t xml:space="preserve">Pojemnik PP do zgrzewu, niedzielony, </t>
  </si>
  <si>
    <t xml:space="preserve">Pojemnik PP do zgrzewu, 3 - dzielny, </t>
  </si>
  <si>
    <t>Folia aluminiowa, szer. 290 mm, grubość 10-12 my, do pakowania, gotowania, długość 70 m, dopuszczona do kontaktu z żywnością</t>
  </si>
  <si>
    <t>Torebki HDPE do pakowania artykułów spożywczych 14x4x26, grubość 6-8 my</t>
  </si>
  <si>
    <t>Kubek PP 200 ml Transparentny reuse</t>
  </si>
  <si>
    <t>Folia PE spożywcza, transparentna 30 cm x 200 mb, dopuszczona do kontaktu z żywnością Grubość 8-10 my</t>
  </si>
  <si>
    <t>Łyżka duża, kompozyt drewniano polimerowy,wielorazowego użytku, produkt dopuszczony do kontaktu z żywnością, produkt odporny na wysoką temperaturę do 100 st. C, opakowanie 100 szt.</t>
  </si>
  <si>
    <t>Nóz, kompozyt drewniano polimerowy,wielorazowego użytku, produkt dopuszczony do kontaktu z żywnością, produkt odporny na wysoką temperaturę do 100 st. C, opakowanie 100 szt.</t>
  </si>
  <si>
    <t>Pojemnik polipropylenowy okragły o poj. 250 ml przeźroczysty</t>
  </si>
  <si>
    <t>Pojemnik PP do zgrzewu, żebrowany, 227x178x50 mm, niedzielony, kolor czarny, atest PZH, temperatura zgrzewu 150-165 st. C</t>
  </si>
  <si>
    <t>Pojemnik PP do zgrzewu, żebrowany, 227x178x50 mm, 3 - dzielny, kolor czarny, atest PZH, temperatura zgrzewu 150-165 st. C</t>
  </si>
  <si>
    <t>Rękawice foliowe HDPE, bez zawieszki,  transparent rozmiar M/L gr.8-10 my</t>
  </si>
  <si>
    <t>Serwetki gastronomiczne białe, gładkie lub ząbkowane -  15x15cm</t>
  </si>
  <si>
    <t>Reklamówka HDPE 10 kg 30x7x55cm biała grubość 10 - 12 my</t>
  </si>
  <si>
    <t>25.</t>
  </si>
  <si>
    <t xml:space="preserve">Artykuły gastronomiczne  dla potrzeb stołówki </t>
  </si>
  <si>
    <t>w kolumnie 8 - Ilość opakowań (po przeliczeniu ilości j.m. zamawianych przez Zamawiającego /wielkość opakowania oferowanego przez Wykonawcę) [kol.4/kol.7] – należy odpowiednio przeliczyć ilość opakowań i podać ilość bez zaokrągleń, natomiast w kolumnie 9 - Cena jednostkowa netto (za Wielkość opakowania oferowanego przez Wykonawcę w kol. 6) należy podać cene za pełne opakowanie</t>
  </si>
  <si>
    <t>FORMULARZ ASORTYMENTOWY - Szczegółowa oferta cenowa -  załącznik nr 1A do ZO - załącznik nr 1 do Umowy  II/DZ/…........./2026</t>
  </si>
  <si>
    <t>Znak postępowania DZ-271-2-5/ZO/2026</t>
  </si>
  <si>
    <t>Zamówienie podstawowe  - przenieść kwotę brutto do FORMULARZA OFERTOWEGO OGÓLNEGO - załącznik nr 1 do ZO</t>
  </si>
  <si>
    <t xml:space="preserve">(**) Zamówienie minimalne  </t>
  </si>
  <si>
    <t xml:space="preserve">Zamówienie maksymalne (opcja 120%) </t>
  </si>
  <si>
    <t xml:space="preserve">(**) Minimalna wartość zamówionego Towaru w ramach Umowy wynosi 70% wartości Towaru obliczonego na podstawie  ilości wskazanych w kolumnie 5. Zamawiający zastrzega, iż ewentualny zakres realizacji przedmiotu Umowy powyżej Zamówienia minimalnego nie stanowi zobowiązania (w tym finansowego) Zamawiającego zaciąganego w momencie zawarcia Umowy. </t>
  </si>
  <si>
    <t>* W przypadku składania oferty pisemnie: &lt;dokument winien zostać podpisany przez osobę/osoby uprawnioną/-ych do reprezentacji Wykonawcy lub Pełnomocnika Wykonawców wspólnie ubiegających się o Zamówienie o ile z treści pełnomocnictwa wynika upoważnienie do złożenia stosowanego oświadczenia&gt;</t>
  </si>
  <si>
    <t xml:space="preserve">*W przypadku składania oferty drogą elektroniczną: &lt;dokument należy sporządzić w formie elektronicznej lub postaci elektronicznej i podpisać odpowiednio kwalifikowanym podpisem elektronicznym podpisem zaufanym lub podpisem osobistym osoby/osób uprawnionej/-ych do reprezentacji Wykonawcy lub Pełnomocnika Wykonawców wspólnie ubiegających się o Zamówienie o ile z treści pełnomocnictwa wynika upoważnienie do złożenia stosowanego oświadczenia &gt;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</si>
</sst>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_-* #,##0.00\ &quot;zł&quot;_-;\-* #,##0.00\ &quot;zł&quot;_-;_-* &quot;-&quot;???\ &quot;zł&quot;_-;_-@_-"/>
    <numFmt numFmtId="167" formatCode="[$-415]General"/>
    <numFmt numFmtId="168" formatCode="0.0"/>
    <numFmt numFmtId="169" formatCode="&quot; &quot;#,##0.00&quot; zł &quot;;&quot;-&quot;#,##0.00&quot; zł &quot;;&quot; -&quot;#&quot; zł &quot;;@&quot; &quot;"/>
    <numFmt numFmtId="170" formatCode="#,##0.00&quot; zł&quot;;&quot;-&quot;#,##0.00&quot; zł&quot;"/>
  </numFmts>
  <fonts count="1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sz val="11"/>
      <color rgb="FF394A6F"/>
      <name val="Arial"/>
      <family val="2"/>
      <charset val="238"/>
    </font>
    <font>
      <sz val="11"/>
      <color rgb="FF000000"/>
      <name val="Czcionka tekstu podstawowego"/>
      <charset val="238"/>
    </font>
    <font>
      <sz val="11"/>
      <color rgb="FF000000"/>
      <name val="Tahoma"/>
      <family val="2"/>
      <charset val="238"/>
    </font>
    <font>
      <b/>
      <i/>
      <u/>
      <sz val="12"/>
      <color rgb="FFC00000"/>
      <name val="Tahoma"/>
      <family val="2"/>
      <charset val="238"/>
    </font>
    <font>
      <b/>
      <i/>
      <sz val="12"/>
      <name val="Tahoma"/>
      <family val="2"/>
      <charset val="238"/>
    </font>
    <font>
      <b/>
      <sz val="12"/>
      <color rgb="FFC00000"/>
      <name val="Tahoma"/>
      <family val="2"/>
      <charset val="238"/>
    </font>
    <font>
      <b/>
      <sz val="16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167" fontId="9" fillId="0" borderId="0" applyBorder="0" applyProtection="0"/>
    <xf numFmtId="169" fontId="9" fillId="0" borderId="0" applyBorder="0" applyProtection="0"/>
  </cellStyleXfs>
  <cellXfs count="56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7" fontId="7" fillId="0" borderId="1" xfId="1" applyNumberFormat="1" applyFont="1" applyFill="1" applyBorder="1" applyAlignment="1">
      <alignment horizontal="right" vertical="center"/>
    </xf>
    <xf numFmtId="9" fontId="7" fillId="0" borderId="1" xfId="2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right" vertical="center"/>
    </xf>
    <xf numFmtId="44" fontId="7" fillId="0" borderId="1" xfId="0" applyNumberFormat="1" applyFont="1" applyBorder="1" applyAlignment="1">
      <alignment horizontal="right" vertical="center"/>
    </xf>
    <xf numFmtId="44" fontId="7" fillId="0" borderId="1" xfId="0" applyNumberFormat="1" applyFont="1" applyBorder="1" applyAlignment="1">
      <alignment vertical="center"/>
    </xf>
    <xf numFmtId="44" fontId="3" fillId="0" borderId="1" xfId="0" applyNumberFormat="1" applyFont="1" applyBorder="1" applyAlignment="1">
      <alignment vertical="center" wrapText="1"/>
    </xf>
    <xf numFmtId="44" fontId="3" fillId="0" borderId="1" xfId="1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/>
    </xf>
    <xf numFmtId="167" fontId="10" fillId="0" borderId="7" xfId="5" applyFont="1" applyBorder="1" applyAlignment="1">
      <alignment horizontal="left" vertical="center" wrapText="1"/>
    </xf>
    <xf numFmtId="167" fontId="10" fillId="0" borderId="7" xfId="5" applyFont="1" applyBorder="1" applyAlignment="1">
      <alignment horizontal="center" vertical="center" wrapText="1"/>
    </xf>
    <xf numFmtId="167" fontId="10" fillId="2" borderId="7" xfId="5" applyFont="1" applyFill="1" applyBorder="1" applyAlignment="1">
      <alignment horizontal="center" vertical="center"/>
    </xf>
    <xf numFmtId="168" fontId="10" fillId="2" borderId="7" xfId="0" applyNumberFormat="1" applyFont="1" applyFill="1" applyBorder="1" applyAlignment="1">
      <alignment horizontal="center" vertical="center"/>
    </xf>
    <xf numFmtId="170" fontId="10" fillId="0" borderId="7" xfId="6" applyNumberFormat="1" applyFont="1" applyBorder="1" applyAlignment="1">
      <alignment horizontal="right" vertical="center"/>
    </xf>
    <xf numFmtId="9" fontId="10" fillId="0" borderId="7" xfId="2" applyFont="1" applyFill="1" applyBorder="1" applyAlignment="1">
      <alignment horizontal="center" vertical="center"/>
    </xf>
    <xf numFmtId="167" fontId="10" fillId="0" borderId="7" xfId="5" applyFont="1" applyBorder="1" applyAlignment="1">
      <alignment horizontal="center" vertical="center"/>
    </xf>
    <xf numFmtId="167" fontId="10" fillId="0" borderId="7" xfId="5" applyFont="1" applyBorder="1" applyAlignment="1">
      <alignment vertical="center" wrapText="1"/>
    </xf>
    <xf numFmtId="9" fontId="10" fillId="2" borderId="7" xfId="2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67" fontId="10" fillId="0" borderId="7" xfId="5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4" fontId="14" fillId="0" borderId="1" xfId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</cellXfs>
  <cellStyles count="7">
    <cellStyle name="Excel Built-in Currency" xfId="6" xr:uid="{00000000-0005-0000-0000-000000000000}"/>
    <cellStyle name="Excel Built-in Normal" xfId="5" xr:uid="{00000000-0005-0000-0000-000001000000}"/>
    <cellStyle name="Normalny" xfId="0" builtinId="0"/>
    <cellStyle name="Normalny_Arkusz1" xfId="4" xr:uid="{00000000-0005-0000-0000-000003000000}"/>
    <cellStyle name="Normalny_Kopia 57_asortyment-1" xfId="3" xr:uid="{00000000-0005-0000-0000-000004000000}"/>
    <cellStyle name="Procentowy" xfId="2" builtinId="5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7"/>
  <sheetViews>
    <sheetView tabSelected="1" view="pageBreakPreview" zoomScale="60" zoomScaleNormal="100" workbookViewId="0">
      <selection activeCell="A3" sqref="A3:M3"/>
    </sheetView>
  </sheetViews>
  <sheetFormatPr defaultRowHeight="14.25"/>
  <cols>
    <col min="2" max="2" width="37.875" customWidth="1"/>
    <col min="3" max="3" width="13.5" customWidth="1"/>
    <col min="4" max="4" width="16.75" customWidth="1"/>
    <col min="5" max="5" width="47.375" bestFit="1" customWidth="1"/>
    <col min="6" max="6" width="39.375" customWidth="1"/>
    <col min="7" max="7" width="21.75" customWidth="1"/>
    <col min="8" max="8" width="12.625" customWidth="1"/>
    <col min="9" max="9" width="22" customWidth="1"/>
    <col min="10" max="10" width="11.25" customWidth="1"/>
    <col min="11" max="11" width="21.75" customWidth="1"/>
    <col min="12" max="13" width="21.25" customWidth="1"/>
  </cols>
  <sheetData>
    <row r="1" spans="1:13" ht="39.950000000000003" customHeight="1">
      <c r="A1" s="53" t="s">
        <v>98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39.950000000000003" customHeight="1">
      <c r="A2" s="54" t="s">
        <v>97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39.950000000000003" customHeight="1">
      <c r="A3" s="55" t="s">
        <v>95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56.25" customHeight="1">
      <c r="A4" s="40" t="s">
        <v>96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2"/>
    </row>
    <row r="5" spans="1:13" ht="45" customHeight="1">
      <c r="A5" s="1" t="s">
        <v>0</v>
      </c>
      <c r="B5" s="1" t="s">
        <v>1</v>
      </c>
      <c r="C5" s="1" t="s">
        <v>2</v>
      </c>
      <c r="D5" s="2" t="s">
        <v>3</v>
      </c>
      <c r="E5" s="1" t="s">
        <v>1</v>
      </c>
      <c r="F5" s="2" t="s">
        <v>4</v>
      </c>
      <c r="G5" s="3" t="s">
        <v>5</v>
      </c>
      <c r="H5" s="4" t="s">
        <v>6</v>
      </c>
      <c r="I5" s="5" t="s">
        <v>7</v>
      </c>
      <c r="J5" s="6" t="s">
        <v>8</v>
      </c>
      <c r="K5" s="5" t="s">
        <v>9</v>
      </c>
      <c r="L5" s="2" t="s">
        <v>10</v>
      </c>
      <c r="M5" s="1" t="s">
        <v>11</v>
      </c>
    </row>
    <row r="6" spans="1:13" ht="37.5" customHeight="1">
      <c r="A6" s="43" t="s">
        <v>12</v>
      </c>
      <c r="B6" s="43" t="s">
        <v>13</v>
      </c>
      <c r="C6" s="43" t="s">
        <v>14</v>
      </c>
      <c r="D6" s="43" t="s">
        <v>15</v>
      </c>
      <c r="E6" s="43" t="s">
        <v>16</v>
      </c>
      <c r="F6" s="43" t="s">
        <v>17</v>
      </c>
      <c r="G6" s="43" t="s">
        <v>18</v>
      </c>
      <c r="H6" s="43" t="s">
        <v>19</v>
      </c>
      <c r="I6" s="43" t="s">
        <v>20</v>
      </c>
      <c r="J6" s="43" t="s">
        <v>21</v>
      </c>
      <c r="K6" s="43" t="s">
        <v>22</v>
      </c>
      <c r="L6" s="43" t="s">
        <v>23</v>
      </c>
      <c r="M6" s="43" t="s">
        <v>24</v>
      </c>
    </row>
    <row r="7" spans="1:13" ht="39.950000000000003" customHeight="1">
      <c r="A7" s="7" t="s">
        <v>12</v>
      </c>
      <c r="B7" s="8" t="s">
        <v>25</v>
      </c>
      <c r="C7" s="7" t="s">
        <v>26</v>
      </c>
      <c r="D7" s="7">
        <v>2</v>
      </c>
      <c r="E7" s="22" t="s">
        <v>71</v>
      </c>
      <c r="F7" s="23"/>
      <c r="G7" s="24"/>
      <c r="H7" s="25" t="e">
        <f>D7/G7</f>
        <v>#DIV/0!</v>
      </c>
      <c r="I7" s="26"/>
      <c r="J7" s="27"/>
      <c r="K7" s="11">
        <f t="shared" ref="K7:K30" si="0">ROUND((I7*J7)+I7,2)</f>
        <v>0</v>
      </c>
      <c r="L7" s="12" t="e">
        <f t="shared" ref="L7:L31" si="1">H7*I7</f>
        <v>#DIV/0!</v>
      </c>
      <c r="M7" s="13" t="e">
        <f t="shared" ref="M7:M31" si="2">ROUND((L7*J7)+L7,2)</f>
        <v>#DIV/0!</v>
      </c>
    </row>
    <row r="8" spans="1:13" ht="56.25" customHeight="1">
      <c r="A8" s="7" t="s">
        <v>13</v>
      </c>
      <c r="B8" s="16" t="s">
        <v>27</v>
      </c>
      <c r="C8" s="7" t="s">
        <v>28</v>
      </c>
      <c r="D8" s="17">
        <v>10</v>
      </c>
      <c r="E8" s="22" t="s">
        <v>82</v>
      </c>
      <c r="F8" s="23"/>
      <c r="G8" s="28"/>
      <c r="H8" s="25" t="e">
        <f t="shared" ref="H8:H31" si="3">D8/G8</f>
        <v>#DIV/0!</v>
      </c>
      <c r="I8" s="26"/>
      <c r="J8" s="27"/>
      <c r="K8" s="11">
        <f t="shared" si="0"/>
        <v>0</v>
      </c>
      <c r="L8" s="12" t="e">
        <f t="shared" si="1"/>
        <v>#DIV/0!</v>
      </c>
      <c r="M8" s="13" t="e">
        <f t="shared" si="2"/>
        <v>#DIV/0!</v>
      </c>
    </row>
    <row r="9" spans="1:13" ht="53.25" customHeight="1">
      <c r="A9" s="7" t="s">
        <v>14</v>
      </c>
      <c r="B9" s="16" t="s">
        <v>29</v>
      </c>
      <c r="C9" s="7" t="s">
        <v>28</v>
      </c>
      <c r="D9" s="17">
        <v>3</v>
      </c>
      <c r="E9" s="22" t="s">
        <v>85</v>
      </c>
      <c r="F9" s="23"/>
      <c r="G9" s="28"/>
      <c r="H9" s="25" t="e">
        <f t="shared" si="3"/>
        <v>#DIV/0!</v>
      </c>
      <c r="I9" s="26"/>
      <c r="J9" s="27"/>
      <c r="K9" s="11">
        <f t="shared" si="0"/>
        <v>0</v>
      </c>
      <c r="L9" s="12" t="e">
        <f t="shared" si="1"/>
        <v>#DIV/0!</v>
      </c>
      <c r="M9" s="13" t="e">
        <f t="shared" si="2"/>
        <v>#DIV/0!</v>
      </c>
    </row>
    <row r="10" spans="1:13" ht="58.5" customHeight="1">
      <c r="A10" s="7" t="s">
        <v>15</v>
      </c>
      <c r="B10" s="16" t="s">
        <v>30</v>
      </c>
      <c r="C10" s="7" t="s">
        <v>28</v>
      </c>
      <c r="D10" s="17">
        <v>3</v>
      </c>
      <c r="E10" s="22" t="s">
        <v>72</v>
      </c>
      <c r="F10" s="23"/>
      <c r="G10" s="28"/>
      <c r="H10" s="25" t="e">
        <f t="shared" si="3"/>
        <v>#DIV/0!</v>
      </c>
      <c r="I10" s="26"/>
      <c r="J10" s="27"/>
      <c r="K10" s="11">
        <f t="shared" si="0"/>
        <v>0</v>
      </c>
      <c r="L10" s="12" t="e">
        <f t="shared" si="1"/>
        <v>#DIV/0!</v>
      </c>
      <c r="M10" s="13" t="e">
        <f t="shared" si="2"/>
        <v>#DIV/0!</v>
      </c>
    </row>
    <row r="11" spans="1:13" ht="48" customHeight="1">
      <c r="A11" s="7" t="s">
        <v>16</v>
      </c>
      <c r="B11" s="37" t="s">
        <v>31</v>
      </c>
      <c r="C11" s="7" t="s">
        <v>32</v>
      </c>
      <c r="D11" s="17">
        <v>115000</v>
      </c>
      <c r="E11" s="39" t="s">
        <v>73</v>
      </c>
      <c r="F11" s="23"/>
      <c r="G11" s="28"/>
      <c r="H11" s="25" t="e">
        <f t="shared" si="3"/>
        <v>#DIV/0!</v>
      </c>
      <c r="I11" s="26"/>
      <c r="J11" s="27"/>
      <c r="K11" s="11">
        <f t="shared" si="0"/>
        <v>0</v>
      </c>
      <c r="L11" s="12" t="e">
        <f t="shared" si="1"/>
        <v>#DIV/0!</v>
      </c>
      <c r="M11" s="13" t="e">
        <f t="shared" si="2"/>
        <v>#DIV/0!</v>
      </c>
    </row>
    <row r="12" spans="1:13" ht="56.25" customHeight="1">
      <c r="A12" s="7" t="s">
        <v>17</v>
      </c>
      <c r="B12" s="38"/>
      <c r="C12" s="7" t="s">
        <v>33</v>
      </c>
      <c r="D12" s="17">
        <v>115000</v>
      </c>
      <c r="E12" s="39"/>
      <c r="F12" s="23"/>
      <c r="G12" s="28"/>
      <c r="H12" s="25" t="e">
        <f t="shared" si="3"/>
        <v>#DIV/0!</v>
      </c>
      <c r="I12" s="26"/>
      <c r="J12" s="27"/>
      <c r="K12" s="11">
        <f t="shared" si="0"/>
        <v>0</v>
      </c>
      <c r="L12" s="12" t="e">
        <f t="shared" si="1"/>
        <v>#DIV/0!</v>
      </c>
      <c r="M12" s="13" t="e">
        <f t="shared" si="2"/>
        <v>#DIV/0!</v>
      </c>
    </row>
    <row r="13" spans="1:13" ht="62.25" customHeight="1">
      <c r="A13" s="7" t="s">
        <v>18</v>
      </c>
      <c r="B13" s="16" t="s">
        <v>34</v>
      </c>
      <c r="C13" s="7" t="s">
        <v>35</v>
      </c>
      <c r="D13" s="17">
        <v>1</v>
      </c>
      <c r="E13" s="22" t="s">
        <v>74</v>
      </c>
      <c r="F13" s="23"/>
      <c r="G13" s="28"/>
      <c r="H13" s="25" t="e">
        <f t="shared" si="3"/>
        <v>#DIV/0!</v>
      </c>
      <c r="I13" s="26"/>
      <c r="J13" s="27"/>
      <c r="K13" s="11">
        <f t="shared" si="0"/>
        <v>0</v>
      </c>
      <c r="L13" s="12" t="e">
        <f t="shared" si="1"/>
        <v>#DIV/0!</v>
      </c>
      <c r="M13" s="13" t="e">
        <f t="shared" si="2"/>
        <v>#DIV/0!</v>
      </c>
    </row>
    <row r="14" spans="1:13" ht="83.25" customHeight="1">
      <c r="A14" s="7" t="s">
        <v>19</v>
      </c>
      <c r="B14" s="16" t="s">
        <v>36</v>
      </c>
      <c r="C14" s="7" t="s">
        <v>37</v>
      </c>
      <c r="D14" s="17">
        <v>88000</v>
      </c>
      <c r="E14" s="22" t="s">
        <v>86</v>
      </c>
      <c r="F14" s="23"/>
      <c r="G14" s="28"/>
      <c r="H14" s="25" t="e">
        <f t="shared" si="3"/>
        <v>#DIV/0!</v>
      </c>
      <c r="I14" s="26"/>
      <c r="J14" s="27"/>
      <c r="K14" s="11">
        <f t="shared" si="0"/>
        <v>0</v>
      </c>
      <c r="L14" s="12" t="e">
        <f t="shared" si="1"/>
        <v>#DIV/0!</v>
      </c>
      <c r="M14" s="13" t="e">
        <f t="shared" si="2"/>
        <v>#DIV/0!</v>
      </c>
    </row>
    <row r="15" spans="1:13" ht="80.25" customHeight="1">
      <c r="A15" s="7" t="s">
        <v>20</v>
      </c>
      <c r="B15" s="16" t="s">
        <v>39</v>
      </c>
      <c r="C15" s="7" t="s">
        <v>37</v>
      </c>
      <c r="D15" s="17">
        <v>60000</v>
      </c>
      <c r="E15" s="22" t="s">
        <v>87</v>
      </c>
      <c r="F15" s="23"/>
      <c r="G15" s="28"/>
      <c r="H15" s="25" t="e">
        <f t="shared" si="3"/>
        <v>#DIV/0!</v>
      </c>
      <c r="I15" s="26"/>
      <c r="J15" s="27"/>
      <c r="K15" s="11">
        <f t="shared" si="0"/>
        <v>0</v>
      </c>
      <c r="L15" s="12" t="e">
        <f t="shared" si="1"/>
        <v>#DIV/0!</v>
      </c>
      <c r="M15" s="13" t="e">
        <f t="shared" si="2"/>
        <v>#DIV/0!</v>
      </c>
    </row>
    <row r="16" spans="1:13" ht="57" customHeight="1">
      <c r="A16" s="7" t="s">
        <v>21</v>
      </c>
      <c r="B16" s="37" t="s">
        <v>41</v>
      </c>
      <c r="C16" s="19" t="s">
        <v>42</v>
      </c>
      <c r="D16" s="17">
        <v>67000</v>
      </c>
      <c r="E16" s="29" t="s">
        <v>75</v>
      </c>
      <c r="F16" s="23"/>
      <c r="G16" s="28"/>
      <c r="H16" s="25" t="e">
        <f t="shared" si="3"/>
        <v>#DIV/0!</v>
      </c>
      <c r="I16" s="26"/>
      <c r="J16" s="27"/>
      <c r="K16" s="11">
        <f t="shared" si="0"/>
        <v>0</v>
      </c>
      <c r="L16" s="12" t="e">
        <f t="shared" si="1"/>
        <v>#DIV/0!</v>
      </c>
      <c r="M16" s="13" t="e">
        <f t="shared" si="2"/>
        <v>#DIV/0!</v>
      </c>
    </row>
    <row r="17" spans="1:13" ht="63.75" customHeight="1">
      <c r="A17" s="7" t="s">
        <v>22</v>
      </c>
      <c r="B17" s="38"/>
      <c r="C17" s="19" t="s">
        <v>44</v>
      </c>
      <c r="D17" s="17">
        <v>67000</v>
      </c>
      <c r="E17" s="29" t="s">
        <v>76</v>
      </c>
      <c r="F17" s="23"/>
      <c r="G17" s="28"/>
      <c r="H17" s="25" t="e">
        <f t="shared" si="3"/>
        <v>#DIV/0!</v>
      </c>
      <c r="I17" s="26"/>
      <c r="J17" s="27"/>
      <c r="K17" s="11">
        <f t="shared" si="0"/>
        <v>0</v>
      </c>
      <c r="L17" s="12" t="e">
        <f t="shared" si="1"/>
        <v>#DIV/0!</v>
      </c>
      <c r="M17" s="13" t="e">
        <f t="shared" si="2"/>
        <v>#DIV/0!</v>
      </c>
    </row>
    <row r="18" spans="1:13" ht="71.25" customHeight="1">
      <c r="A18" s="7" t="s">
        <v>23</v>
      </c>
      <c r="B18" s="37" t="s">
        <v>46</v>
      </c>
      <c r="C18" s="19" t="s">
        <v>42</v>
      </c>
      <c r="D18" s="17">
        <v>24000</v>
      </c>
      <c r="E18" s="29" t="s">
        <v>88</v>
      </c>
      <c r="F18" s="23"/>
      <c r="G18" s="28"/>
      <c r="H18" s="25" t="e">
        <f t="shared" si="3"/>
        <v>#DIV/0!</v>
      </c>
      <c r="I18" s="26"/>
      <c r="J18" s="27"/>
      <c r="K18" s="11">
        <f t="shared" si="0"/>
        <v>0</v>
      </c>
      <c r="L18" s="12" t="e">
        <f t="shared" si="1"/>
        <v>#DIV/0!</v>
      </c>
      <c r="M18" s="13" t="e">
        <f t="shared" si="2"/>
        <v>#DIV/0!</v>
      </c>
    </row>
    <row r="19" spans="1:13" ht="60" customHeight="1">
      <c r="A19" s="7" t="s">
        <v>24</v>
      </c>
      <c r="B19" s="38"/>
      <c r="C19" s="19" t="s">
        <v>44</v>
      </c>
      <c r="D19" s="17">
        <v>24000</v>
      </c>
      <c r="E19" s="29" t="s">
        <v>48</v>
      </c>
      <c r="F19" s="23"/>
      <c r="G19" s="28"/>
      <c r="H19" s="25" t="e">
        <f t="shared" si="3"/>
        <v>#DIV/0!</v>
      </c>
      <c r="I19" s="26"/>
      <c r="J19" s="27"/>
      <c r="K19" s="11">
        <f t="shared" si="0"/>
        <v>0</v>
      </c>
      <c r="L19" s="12" t="e">
        <f t="shared" si="1"/>
        <v>#DIV/0!</v>
      </c>
      <c r="M19" s="13" t="e">
        <f t="shared" si="2"/>
        <v>#DIV/0!</v>
      </c>
    </row>
    <row r="20" spans="1:13" ht="53.25" customHeight="1">
      <c r="A20" s="7" t="s">
        <v>38</v>
      </c>
      <c r="B20" s="8" t="s">
        <v>79</v>
      </c>
      <c r="C20" s="7" t="s">
        <v>37</v>
      </c>
      <c r="D20" s="17">
        <v>50000</v>
      </c>
      <c r="E20" s="22" t="s">
        <v>50</v>
      </c>
      <c r="F20" s="23"/>
      <c r="G20" s="28"/>
      <c r="H20" s="25" t="e">
        <f t="shared" si="3"/>
        <v>#DIV/0!</v>
      </c>
      <c r="I20" s="26"/>
      <c r="J20" s="27"/>
      <c r="K20" s="11">
        <f t="shared" si="0"/>
        <v>0</v>
      </c>
      <c r="L20" s="12" t="e">
        <f t="shared" si="1"/>
        <v>#DIV/0!</v>
      </c>
      <c r="M20" s="13" t="e">
        <f t="shared" si="2"/>
        <v>#DIV/0!</v>
      </c>
    </row>
    <row r="21" spans="1:13" ht="58.5" customHeight="1">
      <c r="A21" s="7" t="s">
        <v>40</v>
      </c>
      <c r="B21" s="8" t="s">
        <v>80</v>
      </c>
      <c r="C21" s="7" t="s">
        <v>37</v>
      </c>
      <c r="D21" s="17">
        <v>49000</v>
      </c>
      <c r="E21" s="22" t="s">
        <v>89</v>
      </c>
      <c r="F21" s="23"/>
      <c r="G21" s="28"/>
      <c r="H21" s="25" t="e">
        <f t="shared" si="3"/>
        <v>#DIV/0!</v>
      </c>
      <c r="I21" s="26"/>
      <c r="J21" s="30"/>
      <c r="K21" s="11">
        <f t="shared" si="0"/>
        <v>0</v>
      </c>
      <c r="L21" s="12" t="e">
        <f t="shared" si="1"/>
        <v>#DIV/0!</v>
      </c>
      <c r="M21" s="13" t="e">
        <f t="shared" si="2"/>
        <v>#DIV/0!</v>
      </c>
    </row>
    <row r="22" spans="1:13" ht="52.5" customHeight="1">
      <c r="A22" s="7" t="s">
        <v>43</v>
      </c>
      <c r="B22" s="8" t="s">
        <v>81</v>
      </c>
      <c r="C22" s="7" t="s">
        <v>37</v>
      </c>
      <c r="D22" s="17">
        <v>8000</v>
      </c>
      <c r="E22" s="22" t="s">
        <v>90</v>
      </c>
      <c r="F22" s="23"/>
      <c r="G22" s="28"/>
      <c r="H22" s="25" t="e">
        <f t="shared" si="3"/>
        <v>#DIV/0!</v>
      </c>
      <c r="I22" s="26"/>
      <c r="J22" s="27"/>
      <c r="K22" s="11">
        <f t="shared" si="0"/>
        <v>0</v>
      </c>
      <c r="L22" s="12" t="e">
        <f t="shared" si="1"/>
        <v>#DIV/0!</v>
      </c>
      <c r="M22" s="13" t="e">
        <f t="shared" si="2"/>
        <v>#DIV/0!</v>
      </c>
    </row>
    <row r="23" spans="1:13" ht="54.75" customHeight="1">
      <c r="A23" s="7" t="s">
        <v>70</v>
      </c>
      <c r="B23" s="8" t="s">
        <v>54</v>
      </c>
      <c r="C23" s="7" t="s">
        <v>37</v>
      </c>
      <c r="D23" s="17">
        <v>200</v>
      </c>
      <c r="E23" s="22" t="s">
        <v>91</v>
      </c>
      <c r="F23" s="23"/>
      <c r="G23" s="28"/>
      <c r="H23" s="25" t="e">
        <f t="shared" si="3"/>
        <v>#DIV/0!</v>
      </c>
      <c r="I23" s="26"/>
      <c r="J23" s="27"/>
      <c r="K23" s="11">
        <f t="shared" si="0"/>
        <v>0</v>
      </c>
      <c r="L23" s="12" t="e">
        <f t="shared" si="1"/>
        <v>#DIV/0!</v>
      </c>
      <c r="M23" s="13" t="e">
        <f t="shared" si="2"/>
        <v>#DIV/0!</v>
      </c>
    </row>
    <row r="24" spans="1:13" ht="49.5" customHeight="1">
      <c r="A24" s="7" t="s">
        <v>45</v>
      </c>
      <c r="B24" s="8" t="s">
        <v>56</v>
      </c>
      <c r="C24" s="7" t="s">
        <v>37</v>
      </c>
      <c r="D24" s="17">
        <v>4000</v>
      </c>
      <c r="E24" s="22" t="s">
        <v>92</v>
      </c>
      <c r="F24" s="23"/>
      <c r="G24" s="28"/>
      <c r="H24" s="25" t="e">
        <f t="shared" si="3"/>
        <v>#DIV/0!</v>
      </c>
      <c r="I24" s="26"/>
      <c r="J24" s="27"/>
      <c r="K24" s="11">
        <f t="shared" si="0"/>
        <v>0</v>
      </c>
      <c r="L24" s="12" t="e">
        <f t="shared" si="1"/>
        <v>#DIV/0!</v>
      </c>
      <c r="M24" s="13" t="e">
        <f t="shared" si="2"/>
        <v>#DIV/0!</v>
      </c>
    </row>
    <row r="25" spans="1:13" ht="39.950000000000003" customHeight="1">
      <c r="A25" s="7" t="s">
        <v>47</v>
      </c>
      <c r="B25" s="8" t="s">
        <v>57</v>
      </c>
      <c r="C25" s="7" t="s">
        <v>37</v>
      </c>
      <c r="D25" s="17">
        <v>5500</v>
      </c>
      <c r="E25" s="22" t="s">
        <v>58</v>
      </c>
      <c r="F25" s="23"/>
      <c r="G25" s="28"/>
      <c r="H25" s="25" t="e">
        <f t="shared" si="3"/>
        <v>#DIV/0!</v>
      </c>
      <c r="I25" s="26"/>
      <c r="J25" s="27"/>
      <c r="K25" s="11">
        <f t="shared" si="0"/>
        <v>0</v>
      </c>
      <c r="L25" s="12" t="e">
        <f t="shared" si="1"/>
        <v>#DIV/0!</v>
      </c>
      <c r="M25" s="13" t="e">
        <f t="shared" si="2"/>
        <v>#DIV/0!</v>
      </c>
    </row>
    <row r="26" spans="1:13" ht="39.950000000000003" customHeight="1">
      <c r="A26" s="7" t="s">
        <v>49</v>
      </c>
      <c r="B26" s="16" t="s">
        <v>59</v>
      </c>
      <c r="C26" s="7" t="s">
        <v>37</v>
      </c>
      <c r="D26" s="17">
        <v>2000</v>
      </c>
      <c r="E26" s="22" t="s">
        <v>60</v>
      </c>
      <c r="F26" s="23"/>
      <c r="G26" s="28"/>
      <c r="H26" s="25" t="e">
        <f t="shared" si="3"/>
        <v>#DIV/0!</v>
      </c>
      <c r="I26" s="26"/>
      <c r="J26" s="27"/>
      <c r="K26" s="11">
        <f t="shared" si="0"/>
        <v>0</v>
      </c>
      <c r="L26" s="12" t="e">
        <f t="shared" si="1"/>
        <v>#DIV/0!</v>
      </c>
      <c r="M26" s="13" t="e">
        <f t="shared" si="2"/>
        <v>#DIV/0!</v>
      </c>
    </row>
    <row r="27" spans="1:13" ht="54" customHeight="1">
      <c r="A27" s="7" t="s">
        <v>51</v>
      </c>
      <c r="B27" s="8" t="s">
        <v>61</v>
      </c>
      <c r="C27" s="7" t="s">
        <v>37</v>
      </c>
      <c r="D27" s="17">
        <v>30000</v>
      </c>
      <c r="E27" s="22" t="s">
        <v>83</v>
      </c>
      <c r="F27" s="23"/>
      <c r="G27" s="28"/>
      <c r="H27" s="25" t="e">
        <f t="shared" si="3"/>
        <v>#DIV/0!</v>
      </c>
      <c r="I27" s="26"/>
      <c r="J27" s="27"/>
      <c r="K27" s="11">
        <f t="shared" si="0"/>
        <v>0</v>
      </c>
      <c r="L27" s="12" t="e">
        <f t="shared" si="1"/>
        <v>#DIV/0!</v>
      </c>
      <c r="M27" s="13" t="e">
        <f t="shared" si="2"/>
        <v>#DIV/0!</v>
      </c>
    </row>
    <row r="28" spans="1:13" ht="50.25" customHeight="1">
      <c r="A28" s="7" t="s">
        <v>52</v>
      </c>
      <c r="B28" s="8" t="s">
        <v>62</v>
      </c>
      <c r="C28" s="7" t="s">
        <v>37</v>
      </c>
      <c r="D28" s="17">
        <v>120</v>
      </c>
      <c r="E28" s="22" t="s">
        <v>77</v>
      </c>
      <c r="F28" s="23"/>
      <c r="G28" s="28"/>
      <c r="H28" s="25" t="e">
        <f t="shared" si="3"/>
        <v>#DIV/0!</v>
      </c>
      <c r="I28" s="26"/>
      <c r="J28" s="27"/>
      <c r="K28" s="11">
        <f t="shared" si="0"/>
        <v>0</v>
      </c>
      <c r="L28" s="12" t="e">
        <f t="shared" si="1"/>
        <v>#DIV/0!</v>
      </c>
      <c r="M28" s="13" t="e">
        <f t="shared" si="2"/>
        <v>#DIV/0!</v>
      </c>
    </row>
    <row r="29" spans="1:13" ht="38.25" customHeight="1">
      <c r="A29" s="7" t="s">
        <v>53</v>
      </c>
      <c r="B29" s="8" t="s">
        <v>63</v>
      </c>
      <c r="C29" s="7" t="s">
        <v>37</v>
      </c>
      <c r="D29" s="17">
        <v>2500</v>
      </c>
      <c r="E29" s="22" t="s">
        <v>93</v>
      </c>
      <c r="F29" s="23"/>
      <c r="G29" s="28"/>
      <c r="H29" s="25" t="e">
        <f t="shared" si="3"/>
        <v>#DIV/0!</v>
      </c>
      <c r="I29" s="26"/>
      <c r="J29" s="27"/>
      <c r="K29" s="11">
        <f t="shared" si="0"/>
        <v>0</v>
      </c>
      <c r="L29" s="12" t="e">
        <f t="shared" si="1"/>
        <v>#DIV/0!</v>
      </c>
      <c r="M29" s="13" t="e">
        <f t="shared" si="2"/>
        <v>#DIV/0!</v>
      </c>
    </row>
    <row r="30" spans="1:13" ht="76.5" customHeight="1">
      <c r="A30" s="7" t="s">
        <v>55</v>
      </c>
      <c r="B30" s="8" t="s">
        <v>84</v>
      </c>
      <c r="C30" s="7" t="s">
        <v>37</v>
      </c>
      <c r="D30" s="17">
        <v>50000</v>
      </c>
      <c r="E30" s="22" t="s">
        <v>78</v>
      </c>
      <c r="F30" s="23"/>
      <c r="G30" s="28"/>
      <c r="H30" s="25" t="e">
        <f t="shared" si="3"/>
        <v>#DIV/0!</v>
      </c>
      <c r="I30" s="26"/>
      <c r="J30" s="27"/>
      <c r="K30" s="11">
        <f t="shared" si="0"/>
        <v>0</v>
      </c>
      <c r="L30" s="12" t="e">
        <f t="shared" si="1"/>
        <v>#DIV/0!</v>
      </c>
      <c r="M30" s="13" t="e">
        <f t="shared" si="2"/>
        <v>#DIV/0!</v>
      </c>
    </row>
    <row r="31" spans="1:13" ht="81" customHeight="1">
      <c r="A31" s="7" t="s">
        <v>94</v>
      </c>
      <c r="B31" s="8" t="s">
        <v>64</v>
      </c>
      <c r="C31" s="7" t="s">
        <v>37</v>
      </c>
      <c r="D31" s="17">
        <v>50000</v>
      </c>
      <c r="E31" s="18" t="s">
        <v>78</v>
      </c>
      <c r="F31" s="8"/>
      <c r="G31" s="7"/>
      <c r="H31" s="25" t="e">
        <f t="shared" si="3"/>
        <v>#DIV/0!</v>
      </c>
      <c r="I31" s="9"/>
      <c r="J31" s="10"/>
      <c r="K31" s="11">
        <f>ROUND((I31*J31)+I31,2)</f>
        <v>0</v>
      </c>
      <c r="L31" s="12" t="e">
        <f t="shared" si="1"/>
        <v>#DIV/0!</v>
      </c>
      <c r="M31" s="13" t="e">
        <f t="shared" si="2"/>
        <v>#DIV/0!</v>
      </c>
    </row>
    <row r="32" spans="1:13" ht="39.950000000000003" customHeight="1">
      <c r="A32" s="44" t="s">
        <v>99</v>
      </c>
      <c r="B32" s="45"/>
      <c r="C32" s="45"/>
      <c r="D32" s="45"/>
      <c r="E32" s="45"/>
      <c r="F32" s="45"/>
      <c r="G32" s="45"/>
      <c r="H32" s="45"/>
      <c r="I32" s="45"/>
      <c r="J32" s="45"/>
      <c r="K32" s="46"/>
      <c r="L32" s="14" t="e">
        <f>SUM(L7:L31)</f>
        <v>#DIV/0!</v>
      </c>
      <c r="M32" s="14" t="e">
        <f>SUM(M7:M31)</f>
        <v>#DIV/0!</v>
      </c>
    </row>
    <row r="33" spans="1:13" ht="39.950000000000003" customHeight="1">
      <c r="A33" s="44" t="s">
        <v>100</v>
      </c>
      <c r="B33" s="45"/>
      <c r="C33" s="45"/>
      <c r="D33" s="45"/>
      <c r="E33" s="45"/>
      <c r="F33" s="45"/>
      <c r="G33" s="45"/>
      <c r="H33" s="45"/>
      <c r="I33" s="45"/>
      <c r="J33" s="45"/>
      <c r="K33" s="46"/>
      <c r="L33" s="15" t="e">
        <f>L32*70%</f>
        <v>#DIV/0!</v>
      </c>
      <c r="M33" s="15" t="e">
        <f>M32*70%</f>
        <v>#DIV/0!</v>
      </c>
    </row>
    <row r="34" spans="1:13" ht="39.950000000000003" customHeight="1">
      <c r="A34" s="44" t="s">
        <v>101</v>
      </c>
      <c r="B34" s="45"/>
      <c r="C34" s="45"/>
      <c r="D34" s="45"/>
      <c r="E34" s="45"/>
      <c r="F34" s="45"/>
      <c r="G34" s="45"/>
      <c r="H34" s="45"/>
      <c r="I34" s="45"/>
      <c r="J34" s="45"/>
      <c r="K34" s="46"/>
      <c r="L34" s="15" t="e">
        <f>L32*120%</f>
        <v>#DIV/0!</v>
      </c>
      <c r="M34" s="15" t="e">
        <f>M32*120%</f>
        <v>#DIV/0!</v>
      </c>
    </row>
    <row r="35" spans="1:13" ht="45" customHeight="1">
      <c r="A35" s="34" t="s">
        <v>65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6"/>
    </row>
    <row r="36" spans="1:13" ht="45" customHeight="1">
      <c r="A36" s="34" t="s">
        <v>102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6"/>
    </row>
    <row r="37" spans="1:13" ht="45" customHeight="1">
      <c r="A37" s="31" t="s">
        <v>66</v>
      </c>
      <c r="B37" s="32"/>
      <c r="C37" s="32"/>
      <c r="D37" s="32"/>
      <c r="E37" s="33"/>
      <c r="F37" s="31" t="s">
        <v>67</v>
      </c>
      <c r="G37" s="32"/>
      <c r="H37" s="32"/>
      <c r="I37" s="32"/>
      <c r="J37" s="32"/>
      <c r="K37" s="32"/>
      <c r="L37" s="32"/>
      <c r="M37" s="33"/>
    </row>
    <row r="38" spans="1:13" ht="45" customHeight="1">
      <c r="A38" s="31" t="s">
        <v>68</v>
      </c>
      <c r="B38" s="32"/>
      <c r="C38" s="32"/>
      <c r="D38" s="32"/>
      <c r="E38" s="33"/>
      <c r="F38" s="31" t="s">
        <v>69</v>
      </c>
      <c r="G38" s="32"/>
      <c r="H38" s="32"/>
      <c r="I38" s="32"/>
      <c r="J38" s="32"/>
      <c r="K38" s="32"/>
      <c r="L38" s="32"/>
      <c r="M38" s="33"/>
    </row>
    <row r="39" spans="1:13" ht="45" customHeight="1">
      <c r="A39" s="47" t="s">
        <v>103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9"/>
    </row>
    <row r="40" spans="1:13" ht="45" customHeight="1">
      <c r="A40" s="50" t="s">
        <v>104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2"/>
    </row>
    <row r="83" spans="2:2">
      <c r="B83" s="20"/>
    </row>
    <row r="84" spans="2:2">
      <c r="B84" s="20"/>
    </row>
    <row r="85" spans="2:2">
      <c r="B85" s="20"/>
    </row>
    <row r="86" spans="2:2">
      <c r="B86" s="21"/>
    </row>
    <row r="87" spans="2:2">
      <c r="B87" s="20"/>
    </row>
  </sheetData>
  <mergeCells count="19">
    <mergeCell ref="F38:M38"/>
    <mergeCell ref="A39:M39"/>
    <mergeCell ref="A40:M40"/>
    <mergeCell ref="A1:M1"/>
    <mergeCell ref="A2:M2"/>
    <mergeCell ref="A3:M3"/>
    <mergeCell ref="A4:M4"/>
    <mergeCell ref="A35:M35"/>
    <mergeCell ref="B11:B12"/>
    <mergeCell ref="E11:E12"/>
    <mergeCell ref="B16:B17"/>
    <mergeCell ref="B18:B19"/>
    <mergeCell ref="A32:K32"/>
    <mergeCell ref="A33:K33"/>
    <mergeCell ref="A34:K34"/>
    <mergeCell ref="A36:M36"/>
    <mergeCell ref="A37:E37"/>
    <mergeCell ref="F37:M37"/>
    <mergeCell ref="A38:E38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Pakiet nr 1</vt:lpstr>
      <vt:lpstr>'Pakiet nr 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mwalosek</dc:creator>
  <cp:lastModifiedBy>Agata Mikołajek</cp:lastModifiedBy>
  <cp:lastPrinted>2026-04-07T11:25:47Z</cp:lastPrinted>
  <dcterms:created xsi:type="dcterms:W3CDTF">2024-08-08T11:51:21Z</dcterms:created>
  <dcterms:modified xsi:type="dcterms:W3CDTF">2026-04-16T11:58:54Z</dcterms:modified>
</cp:coreProperties>
</file>