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2AA4EA0E-8C44-4866-B0AE-7CACE54E23E1}" xr6:coauthVersionLast="47" xr6:coauthVersionMax="47" xr10:uidLastSave="{00000000-0000-0000-0000-000000000000}"/>
  <bookViews>
    <workbookView xWindow="-120" yWindow="-120" windowWidth="29040" windowHeight="15720" tabRatio="934" xr2:uid="{00000000-000D-0000-FFFF-FFFF00000000}"/>
  </bookViews>
  <sheets>
    <sheet name="pakiet1(4)" sheetId="15" r:id="rId1"/>
    <sheet name="pakiet 2(5)" sheetId="17" r:id="rId2"/>
  </sheets>
  <definedNames>
    <definedName name="_xlnm.Print_Area" localSheetId="1">'pakiet 2(5)'!$A$1:$S$30</definedName>
    <definedName name="_xlnm.Print_Area" localSheetId="0">'pakiet1(4)'!$A$1:$S$49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0" i="15" l="1"/>
  <c r="O35" i="15"/>
  <c r="O34" i="15"/>
  <c r="R8"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7" i="15"/>
  <c r="Q7" i="15"/>
  <c r="O7" i="15"/>
  <c r="O22" i="17"/>
  <c r="O21" i="17"/>
  <c r="O8" i="17"/>
  <c r="O9" i="17"/>
  <c r="O10" i="17"/>
  <c r="O11" i="17"/>
  <c r="O12" i="17"/>
  <c r="O13" i="17"/>
  <c r="O14" i="17"/>
  <c r="O15" i="17"/>
  <c r="O16" i="17"/>
  <c r="O17" i="17"/>
  <c r="O18" i="17"/>
  <c r="O19" i="17"/>
  <c r="O20" i="17"/>
  <c r="O7" i="17"/>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6" i="15"/>
  <c r="O37" i="15"/>
  <c r="O38" i="15"/>
  <c r="O39" i="15"/>
  <c r="R8" i="17"/>
  <c r="R21" i="17" s="1"/>
  <c r="R9" i="17"/>
  <c r="R10" i="17"/>
  <c r="R11" i="17"/>
  <c r="R12" i="17"/>
  <c r="R13" i="17"/>
  <c r="R14" i="17"/>
  <c r="R15" i="17"/>
  <c r="R16" i="17"/>
  <c r="R17" i="17"/>
  <c r="R18" i="17"/>
  <c r="R19" i="17"/>
  <c r="R20" i="17"/>
  <c r="R7" i="17"/>
  <c r="Q8" i="17"/>
  <c r="Q9" i="17"/>
  <c r="Q10" i="17"/>
  <c r="Q11" i="17"/>
  <c r="Q12" i="17"/>
  <c r="Q13" i="17"/>
  <c r="Q14" i="17"/>
  <c r="Q15" i="17"/>
  <c r="Q16" i="17"/>
  <c r="Q17" i="17"/>
  <c r="Q18" i="17"/>
  <c r="Q19" i="17"/>
  <c r="Q20" i="17"/>
  <c r="Q7" i="17"/>
  <c r="R40" i="15" l="1"/>
  <c r="R23" i="17"/>
  <c r="R22" i="17"/>
  <c r="O23" i="17"/>
  <c r="O42" i="15"/>
  <c r="O41" i="15"/>
  <c r="R41" i="15" l="1"/>
  <c r="R4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S4" authorId="0" shapeId="0" xr:uid="{3EFF975C-5AD3-4741-9464-F5FA3DB80635}">
      <text>
        <r>
          <rPr>
            <b/>
            <sz val="9"/>
            <color indexed="81"/>
            <rFont val="Tahoma"/>
            <family val="2"/>
            <charset val="238"/>
          </rPr>
          <t>Autor:</t>
        </r>
        <r>
          <rPr>
            <b/>
            <sz val="9"/>
            <color indexed="81"/>
            <rFont val="Tahoma"/>
            <family val="2"/>
            <charset val="238"/>
          </rPr>
          <t xml:space="preserve">
</t>
        </r>
      </text>
    </comment>
  </commentList>
</comments>
</file>

<file path=xl/sharedStrings.xml><?xml version="1.0" encoding="utf-8"?>
<sst xmlns="http://schemas.openxmlformats.org/spreadsheetml/2006/main" count="363" uniqueCount="177">
  <si>
    <t>Lp.</t>
  </si>
  <si>
    <t>Przedmiot zamówienia</t>
  </si>
  <si>
    <t>Jednostka miary</t>
  </si>
  <si>
    <t>VAT (%)</t>
  </si>
  <si>
    <t>1.</t>
  </si>
  <si>
    <t>2.</t>
  </si>
  <si>
    <t>3.</t>
  </si>
  <si>
    <t>4.</t>
  </si>
  <si>
    <t>5.</t>
  </si>
  <si>
    <t>6.</t>
  </si>
  <si>
    <t>7.</t>
  </si>
  <si>
    <t>8.</t>
  </si>
  <si>
    <t>9.</t>
  </si>
  <si>
    <t>10.</t>
  </si>
  <si>
    <t>11.</t>
  </si>
  <si>
    <t>12.</t>
  </si>
  <si>
    <t>13.</t>
  </si>
  <si>
    <t>14.</t>
  </si>
  <si>
    <t>szt.</t>
  </si>
  <si>
    <t>x</t>
  </si>
  <si>
    <t>…..……………………..………………………………….</t>
  </si>
  <si>
    <t>……………………..…………………………..………………………………………….</t>
  </si>
  <si>
    <t>Data, miejscowość,</t>
  </si>
  <si>
    <t>Podpis(y)*</t>
  </si>
  <si>
    <t>kg</t>
  </si>
  <si>
    <t>(*) Zamawiający wymaga, aby zaoferowane środki były różnicowane kolorem w zależności od przeznaczenia środka</t>
  </si>
  <si>
    <t>Wielkość opakowania oczekiwana przez Zamawiającego (ilość szt/ml/g/l/tabl.)</t>
  </si>
  <si>
    <t>Ilość opakowań oferowana* 
[(po przeliczeniu ilości jednostek miary*wielkość opakowania oczekiwana  przez Zamawiającego)  przez wielkość opakowania oferowanego przez Wykonawcę] [(kol.4*kol.5)/kol. 8]</t>
  </si>
  <si>
    <t xml:space="preserve">W przypadku zaoferowania: 
• wyrobu medycznego lub/i
• produktu  biobójczego lub/i
• produktu kosmetycznego lub/i
• preparatu sklasyfikowanego jako substancja i mieszanina niebezpieczna,
należy wpisać odpowiednio: 
wyrób medyczny lub/i produkt biobójczy lub/i produkt kosmetyczy lub/i preparat sklasyfikowany jako substancja i mieszanina niebezpieczna.  
W pozostałych przypadkach należy wpisać nie dotyczy. </t>
  </si>
  <si>
    <t xml:space="preserve">wielkość </t>
  </si>
  <si>
    <t>j.m</t>
  </si>
  <si>
    <t>15.</t>
  </si>
  <si>
    <t>16.</t>
  </si>
  <si>
    <t>17.</t>
  </si>
  <si>
    <t>op.</t>
  </si>
  <si>
    <t>ml</t>
  </si>
  <si>
    <t>szt</t>
  </si>
  <si>
    <t>Zamówienie maksymalne (Opcja 120%)</t>
  </si>
  <si>
    <t>18.</t>
  </si>
  <si>
    <t>19.</t>
  </si>
  <si>
    <t>20.</t>
  </si>
  <si>
    <t>21.</t>
  </si>
  <si>
    <t>22.</t>
  </si>
  <si>
    <t>23.</t>
  </si>
  <si>
    <t>24.</t>
  </si>
  <si>
    <t>25.</t>
  </si>
  <si>
    <t>26.</t>
  </si>
  <si>
    <t>27.</t>
  </si>
  <si>
    <t>28.</t>
  </si>
  <si>
    <t>Wielkość opakowania oferowanego przez Wykonawcę (ilość szt/ml/g/l/tabl.)</t>
  </si>
  <si>
    <t xml:space="preserve">Chusteczeczki do oczyszczania i dezynfekcji powierzchni </t>
  </si>
  <si>
    <t>Inkrustowane chlorem chusteczki do oczyszczania i dezynfekcji powierzchni oraz do ogólnego mycia i dezynfekcji otoczenia i wyposażenia w obszarze medycznym. Potwierdzona skuteczność bójcza w warunkach brudnych.</t>
  </si>
  <si>
    <t>Chusteczki antystatyczne do czyszczenia monitorów</t>
  </si>
  <si>
    <t>Wilgotne ścierki do czyszczenia i konserwacji powierzchni z tworzyw sztucznych i metalu. Posiadają działanie antystatyczne i dezynfekujące. Idelane do czyszczenia klawiatur, myszek, obudowy komputera, drukarek itp. Opakowanie z praktycznym dyspenserem, pozwalający pojedyńczo wyciągać ścierczki.</t>
  </si>
  <si>
    <t>Detergentowy środek przeznaczony do ręcznego mycia</t>
  </si>
  <si>
    <t>litr</t>
  </si>
  <si>
    <t>Detergentowy środek przeznaczony do ręcznego mycia (usuwania brudu i resztek posiłku) z naczyń kuchennych, zastawy stołowej i sztućców. W postaci koncentratu dobrze rozpuszczalnego w wodzie. Charakteryzujący się brakiem negatywnego wpływu na skórę rąk, nie pozostawiający zacieków na szklanych naczyniach. Skład chemiczny płynu zapewniający jego neutralność dla środowiska naturalnego oraz szybką biodegradację. Opakowanie nadające się do recyklingu.</t>
  </si>
  <si>
    <t xml:space="preserve">Kostka zapachowa do WC </t>
  </si>
  <si>
    <t>Emulsja z substancją polerującą do czyszczenia urządzeń ceramicznych</t>
  </si>
  <si>
    <t>ml.</t>
  </si>
  <si>
    <t>Mydło w płynie</t>
  </si>
  <si>
    <t xml:space="preserve">Mydło w płynie, delikatny zapach, nie podrażniający i nie powodujący wysuszania skóry, zawierający substancje pielęgnujące, wydajne. </t>
  </si>
  <si>
    <t>Odkamieniacz</t>
  </si>
  <si>
    <t xml:space="preserve">Odkamieniacz - preparat do rozpuszczania i usuwania osadów kamienia w nawilżaczach powietrza, zmywarkach do naczyń, na zlewozmywakach, wannach, umywalkach. </t>
  </si>
  <si>
    <t xml:space="preserve">Odświeżacz powietrza </t>
  </si>
  <si>
    <t>Odświeżacz powietrza w aerozolu</t>
  </si>
  <si>
    <t>Pasta BHP mydlana</t>
  </si>
  <si>
    <t>g.</t>
  </si>
  <si>
    <t xml:space="preserve">Pasta BHP mydlana </t>
  </si>
  <si>
    <t>Pasta  uniwersalnego zastosowania</t>
  </si>
  <si>
    <t>Płyn do czyszczenia plastiku</t>
  </si>
  <si>
    <t>Płyn do czyszczenia plastiku w tym obudowy sprzętu kuchennego oraz sprzętu komputerowego i RTV, skutecznie usuwa trudne zabrudzenia, przeciwdziała osadzaniu się kurzu, bezpieczny dla czyszczonych powierzchni, wzbogacony o sól sodową alkanosulfonianu, posiadający właściwości zwilżające, dyspergujące i solubilizujące tłuszcz, brud i pigmenty, silnie odtłuszczający.</t>
  </si>
  <si>
    <t xml:space="preserve">Płyn do mycia szyb luster i innych powierzchni szklanych </t>
  </si>
  <si>
    <t>Płyn do mycia szyb luster i innych powierzchni szklanych, powierzchni z tworzyw sztucznych – produkt do profesjonalnego stosowania.  Skutecznie usuwający zabrudzenia, tłuste osady, naloty sadzy z plastikowych ram okiennych, szybko wysychający,  nie pozostawiający smug i zacieków na szybach, nie wymagający spłukiwania i polerowania. Zawierający &lt;5% anionowych środków posiadający właściwości powierzchniowo czynne, alkohole,amoniak, gliceryna. Produkt w stężeniu od 2-10%. Etykieta na opakowaniu produktu musi czytelnie i jednoznacznie informować o przeznaczeniu danego produktu. Produkt posiadający atest PZH zawierający technologię Anti-fog. Gęstość  produktu od 970-1000 kg/m3.</t>
  </si>
  <si>
    <t>Płyn do spryskiwaczy letni</t>
  </si>
  <si>
    <t xml:space="preserve">Płyn do spryskiwaczy letni </t>
  </si>
  <si>
    <t xml:space="preserve">Płyn do spryskiwaczy zimowy </t>
  </si>
  <si>
    <t xml:space="preserve">Płyn do spryskiwaczy zimowy temperatura zamarzania do 25°C, </t>
  </si>
  <si>
    <t xml:space="preserve">Preparat do czyszczenia i polerowania powierzchni ze stali nierdzewnej </t>
  </si>
  <si>
    <t xml:space="preserve">Preparat do czyszczenia i polerowania powierzchni ze stali nierdzewnej (lady, chłodnie, windy, naczynie). Bezbarwny, gotowy do użycia. </t>
  </si>
  <si>
    <t>Preparat do zawlcznia chwastów</t>
  </si>
  <si>
    <t>Preparat do zwalczania chwastów dopuszczony do stosowania w placówkach ochrony zdrowia. Koncentrat.</t>
  </si>
  <si>
    <t>Preparat do zwalczania owadów</t>
  </si>
  <si>
    <t xml:space="preserve">Preparat w aerozolu przeznaczony do zwalczania owadów latających w pomieszczeniach, zwłaszcza: much, komarów, os i innych. Zawartość substancji czynnych: 0,51% cypermetryna (0,51 g/100 g), 0,04% esbiotryna (0,04 g/100 g). </t>
  </si>
  <si>
    <t>Sól tabletkowa do uzdatniania wody</t>
  </si>
  <si>
    <t xml:space="preserve">Środek czyszczący w postaci pianki </t>
  </si>
  <si>
    <t>Środek przeznaczony do chemicznego udrażniania rur i syfonów</t>
  </si>
  <si>
    <t xml:space="preserve">Środek w postaci granulek do chemicznego udrożniania rur i syfonów w instalacjach kanalizacyjnych, który samoczynnie usuwa wszelkie zanieczyszczenia stałe i organiczne. Likwiduje nieprzyjemne zapachy. Zawierający powyżej 30% wodorotlenku sodu. </t>
  </si>
  <si>
    <t xml:space="preserve">Środek przeznaczony do czyszczenia i wybielania muszli klozetowych, pisuarów, wanien, umywalek, zlewów, koszy, pojemników na odpady </t>
  </si>
  <si>
    <t>Środek przeznaczony do czyszczenia i wybielania muszli klozetowych, pisuarów, wanien, umywalek, zlewów. Zagęszczony płyn czyszcząco-dezynfekujący w postaci żelu do mycia i dezynfekcji wszystkich urządzeń sanitarnych na bazie wodorotlenku sodu, pH 12-13 opakowanie z aplikatorem. Produkt profesjonalny. Opakowania: zawierające informacje na temat pH koncentratu i zalecanych roztworów.</t>
  </si>
  <si>
    <t>Środek przeznaczony do czyszczenia mocno zabrudzonych powierzchni (powłok polimerowych)</t>
  </si>
  <si>
    <t>Środek przeznaczony do gruntowego doczyszczania płytek ceramicznych oraz podłóg kamiennych</t>
  </si>
  <si>
    <t>Środek do płytek ceramicznych oraz podłóg kamiennych odpornych na działanie środków zasadowych,  krótkotrwałe działanie, skutecznie usuwający mocne zabrudzenia z szorstkich, drobnoziarnistych oraz mikroporowatych posadzek kamiennych o właściwościach antypoślizgowych, koncentrat w rozcieńczeniach od 0,1% do 3%, preparat z zastosowaniem biotechnologii. Zawierający: 5-15% niejonowych środków powierzchniowo czynnych, fosfoniany oraz wodorotlenek sodu posiadający przyjemny zapach,  Produkt posiadający nakrętkę dozującą.</t>
  </si>
  <si>
    <t xml:space="preserve">Środek przeznaczony do mycia powierzchni i przedmiotów sanitarnych odpornych na działanie kwasów. </t>
  </si>
  <si>
    <t>29.</t>
  </si>
  <si>
    <t>Środek przeznaczony do nabłyszczania powierzchni wykonanych z  PVC i Linoleum</t>
  </si>
  <si>
    <t>30.</t>
  </si>
  <si>
    <t>31.</t>
  </si>
  <si>
    <t>Uniwersalny preparat dezynfekujący w postaci tabletek.</t>
  </si>
  <si>
    <t>tabl.</t>
  </si>
  <si>
    <t xml:space="preserve">Uniwersalny preparat dezynfekujący w postaci tabletek. Przeznaczony do dezynfekcji powierzchni, również powierzchni mających kontakt z żywnością. Posiadający właściwości bakteriobójcze, wirusobójcze, grzybobójcze i prątkobójcze. Łatwy w użyciu ze względu na postać tabletki łatwo rozpuszczalnej w wodzie. </t>
  </si>
  <si>
    <t>32.</t>
  </si>
  <si>
    <t>Wkład do automatycznego odświeżacza powietrza</t>
  </si>
  <si>
    <t>Wkład do automatycznego odświeżacza powietrza Wkład pasujący do elektronicznych urządzeń rozpylających  AirWick Freshmatic. Różne zapachy. Wydajność: 60 dni zapachu</t>
  </si>
  <si>
    <t>33.</t>
  </si>
  <si>
    <t xml:space="preserve">Zmywacz do paznokci </t>
  </si>
  <si>
    <t xml:space="preserve">Płyn do czyszczenia wanien do msażu wirowego. </t>
  </si>
  <si>
    <t>Płyn do czyszczenia wanien do masażu wirowego.Srodek odkamieniajacy dysze inne elementy zabrudzone. Skład: kwas fosforowy 5-15, ester metylowy kwasu fosforowego,kwas fosforowy 1-&lt;10, propan-2-ol 1-&lt;10, alkanosulfonian sodowy 1-&lt;10, glikol etynelu 1-&lt;5</t>
  </si>
  <si>
    <t>(2) Zamówienie minimalne  (70% zamówienia podstawowego)</t>
  </si>
  <si>
    <t xml:space="preserve">Emulsja z substancją polerującą do czyszczenia urządzeń ceramicznych, przeznaczona do usuwania trudnych zabrudzeń w zakresie sanitarnym i kuchennym np. flizy, płytki ceramiczne, armatura, wanny, baseny itp.Nie powodująca zarysowań czyszczonej powierzchni, zawierająca substancję polerującą, pH w zakresie 9,6 - 10,0 produkt gotowy do użycia. posiadający aktualny atest PZH,zawierający mniej niż 5 % niejonowych środków powierzchniowo czynnych, anionowe środki powierzchniowo czynne, kompozycje zapachowe, środki konserwujące. </t>
  </si>
  <si>
    <t>Pasta uniwersalnego zastosowania. Nadająca się do mycia wszystkich powierzchni z długotrwałymi zabrudzeniami i plamami.Usuwa spaleniznę, nalot z rdzy i kamienia z ceramiki,  porcelany, naczyń emaliowanych i szkliwionych.</t>
  </si>
  <si>
    <t>Szczegółowy opis przedmiotu zamówienia - wymagania jakościowe odnoszące się do co najmniej głównych elementów składających się na przedmiot zamówienia zgodnie z art. 246 ust. 1 Ustawy</t>
  </si>
  <si>
    <t>Cena jednostkowa netto za opakowanie (ilość szt/ml/g/l/tabl.) zgodnie kolumną 8</t>
  </si>
  <si>
    <t>Nazwa producenta lub dystrybutora/importera oferowanego produktu</t>
  </si>
  <si>
    <t>Nazwa handlowa (używana na fakturze)</t>
  </si>
  <si>
    <t>Wartość netto 
[ZAOKR(kol.10*kol.14;2)]</t>
  </si>
  <si>
    <t>Cena jednostkowa brutto za opakowanie (ilość jednostek miary kg/szt) zgodnie kolumną 8 [ZAOKR((kol.14*kol.16)+14;2)]</t>
  </si>
  <si>
    <t>Wartość brutto [ZAOKR((kol.15*kol.16)+kol. 15;2)]</t>
  </si>
  <si>
    <t>Opis oferowanego Towaru. Należy podać model lub numer katalogowy lub  opisać zaoferowany produkt lub potwierdzić TAK zgodne z opisem</t>
  </si>
  <si>
    <t>Uniwersalny środek czyszczący w postaci aerozolu o amoniakalnym zapachu, bezbarwny nadający się do czyszczenia okien, luster, powierzchni i tworzywsztucznych, płytek ceramicznych, wanien, zlewozmywaków, armatury oraz ekranów monitorów komputerów. Lepkość kinematyczna: 1,004 mm2/s (40⁰C), gęstość względna: 0,996 - 1.0, pH 8.O - 8.4)</t>
  </si>
  <si>
    <t xml:space="preserve">Zamówienie podstawowe  - Cena ofertowa  przenieść kwotę brutto do FORMULARZA OFERTOWEGO </t>
  </si>
  <si>
    <t>Ilość jednostek miary zamawiana (wg. wielkości opakowania oczekiwanego przez Zamawiającego) (1)</t>
  </si>
  <si>
    <t xml:space="preserve">Szczegółowy opis przedmiotu zamówienia - wymagania jakościowe odnoszące się do co najmniej głównych elementów składających się na przedmiot zamówienia </t>
  </si>
  <si>
    <t>Wielkość opakowania oferowanego  przez Wykonawcę (ilość szt/ml/g/l/tabl.)</t>
  </si>
  <si>
    <t>Sól do zmywarki</t>
  </si>
  <si>
    <t>l</t>
  </si>
  <si>
    <t>Płyn do nabłyszczania w zmywarkach gastronomicznych</t>
  </si>
  <si>
    <t>Nabłyszczacz do zmywarki</t>
  </si>
  <si>
    <t xml:space="preserve">Tabletki do zmywarki </t>
  </si>
  <si>
    <t>tabletki do zmywarki, 5 - 15 % związki wybielające na bazie tlenu, niejonowe środki powierzchniowo czynne, &lt; 5 % polikarboksylany,fosfoniany. Enzymy (subtylizyna, amylaza), kompozycja zapachowa.</t>
  </si>
  <si>
    <t>Płyn do czyszczenia lodówek i witryn chłodniczych</t>
  </si>
  <si>
    <t>Płyn do mycia grilli, piekarników i rusztów</t>
  </si>
  <si>
    <t>Środek do czyszczenia i odtłuszczania piekarników parowych</t>
  </si>
  <si>
    <t>Środek do usuwania kamienia wapiennego w piecach konwekcyjno-parowych</t>
  </si>
  <si>
    <t xml:space="preserve">Filtr wody do ekspresów </t>
  </si>
  <si>
    <t>Odkamieniacz w płynie</t>
  </si>
  <si>
    <t>Filtr wody do ekspresów FRESCO X460,X580,X680,X780,  filtr wypełniony czystym, organicznym materiałem, bez dodatków chemicznych.</t>
  </si>
  <si>
    <t>Tabletki do czyszczenia modułu kawy oraz zaparzacza</t>
  </si>
  <si>
    <t>Tabletki czyszczące do ekspresów firmy FRESCO; waga 1 tabletki - 3 g; średnica 1 tabletki - 15 mm; zawierające 5-15% fosfonianów, 15-30% związków wybielających na bazie tlenu</t>
  </si>
  <si>
    <t>Płyn do czyszczenia systemu mleka</t>
  </si>
  <si>
    <t>Płyn do czyszczenia systemu mleka ekspresów do kawy FRESCO; zawiera &lt;5% fosfonianów; &lt;5% niejonowych środków powierzchniowo czynnych; zawiera konserwanty: Phenoxyethanol; benzisothiazoline</t>
  </si>
  <si>
    <t>Koncentrat do usuwania osadów mineralnych w ekspresach do kawy FRESCO;  Skład: roztwór fosforowy &lt;5%</t>
  </si>
  <si>
    <t>Tabletki solne</t>
  </si>
  <si>
    <t>Tabletki solne do systemów uzdatniania wody stworzone z soli warzonej o czystości 99,9% NaCl, bez zanieczyszczeń mechanicznych; skład surowcowy: chlorek sodu - NaCl</t>
  </si>
  <si>
    <t>Płyn do mycia w zmywarkach gastronomicznych</t>
  </si>
  <si>
    <t>Skoncentrowany kwaśny preparat do płukania i nabłyszczania naczyń w zmywarkach gastronomicznych i przemysłowych; zawierający &lt;5% kwasu cytrynowego, 5-15% niejonowych środków powierzchniowo czynnych, pH~2</t>
  </si>
  <si>
    <t xml:space="preserve">Środek do dezynfekcji wanien z hydromasażem </t>
  </si>
  <si>
    <t>Skoncentrowany środek do mycia naczyń ze stali nierdzewnej, tworzywa sztucznego oraz porcelany w zmywarkach gastronomicznych; zawierający &lt;5% wodorotlenku sodu, 5-15% wodorotlenku potasu; pH~14</t>
  </si>
  <si>
    <t>Środek do usuwania kamienia wapiennego w piecach konwekcyjno-parowych Zawartość składników: Monohydrat kwasu cytrynowego – 98-100%, pH cca 2,2, gęstość względna – cca 1,66, rozpuszczalność – cca 133g/100 ml</t>
  </si>
  <si>
    <t>nabłyszczacz do zmywarki, Zawiera: 5-15%: niejonowe środki powierzchniowo czynne, Środki konserwujące: Methylchloroisothiazolinone, Methylisothiazolinone, Potassium sorbate</t>
  </si>
  <si>
    <t>Płyn do czyszczenia lodówek i witryn chłodniczych, skutecznie usuwa tłuszcz oraz inne zabrudzenia, nie pozostawia smug oraz zacieków, posiada właściwości neutralizowania nieprzyjemnych zapachów, może być stosowany bez konieczności wyłączenia urządzenia, butelka z triggerem ułatwiającym nanoszenie na powierzchnię. Zawartość składników:  zopropanol 5-15%, pH obojętne, początkowa temperatura wrzenia &gt;35 st. C, temperatura zapłonu &gt;60 st.C, gęstość 0.95-1,05 kg/m3 w temp. 20 st. C, Stan skupienia w temp. +20 st. C - ciecz</t>
  </si>
  <si>
    <t>Środek do czyszczenia i odtłuszczania piekarników parowych. Zawartość składników: Wodorotlenek sodu – 20-40%, Metakrzemian sodowy pięciowodny – 10-30%, Dichloroizocyjanuran sodowy, di hydrat – 1-2%, Alkohole, C8-10, etery z polietylenem i polipropylenem – 0,5-2%, Preparat w formie granulek, pH  cca 13,3 (1% r-ór)</t>
  </si>
  <si>
    <t>Płyn do mycia grilli, piekarników i rusztów, skutecznie usuwa wszelkie tłuste zabrudzenia, typowe w przemyśle spożywczym, nadaje się do pieców gastronomicznych, piekarników, grilli i komór wędzarnych. Zawartość składników: Wodorotlenek sodu &lt;10%, Wodorotlenek potasu &lt;3%, Sól czterosodowa kwasu etylenodiaminotetraoctowego &lt;2%, Stan skupienia w temp. +20 st. C - ciecz, pH dla 1% r-ru 12, początkowa temperatura wrzenia &gt;35 st. C, temperatura zapłonu &gt;65 st.C, gęstość 1,0-1,1 kg/m3 w temp. 20 st. C</t>
  </si>
  <si>
    <t>Środek w tabletkach na bazie aktywnego chloru</t>
  </si>
  <si>
    <t>34.</t>
  </si>
  <si>
    <r>
      <t xml:space="preserve">Ilość jednostek miary zamawiana (wg. wielkości opakowania oczekiwanego przez Zamawiającego) </t>
    </r>
    <r>
      <rPr>
        <b/>
        <sz val="10"/>
        <color rgb="FFC00000"/>
        <rFont val="Tahoma"/>
        <family val="2"/>
        <charset val="238"/>
      </rPr>
      <t>(1)</t>
    </r>
  </si>
  <si>
    <r>
      <t xml:space="preserve">Sól tabletkowa </t>
    </r>
    <r>
      <rPr>
        <b/>
        <sz val="10"/>
        <rFont val="Tahoma"/>
        <family val="2"/>
        <charset val="238"/>
      </rPr>
      <t>do systemów uzdatniania wody</t>
    </r>
    <r>
      <rPr>
        <sz val="10"/>
        <rFont val="Tahoma"/>
        <family val="2"/>
        <charset val="238"/>
      </rPr>
      <t xml:space="preserve"> </t>
    </r>
  </si>
  <si>
    <r>
      <t xml:space="preserve">Środek przeznaczony do gruntownego czyszczenia mocno zabrudzonych powierzchni do starych powłok polimerowych, brudu, tłuszczu, pasty oraz powłoki polimerowe z wodoodpornych podłóg (np. PVC, linoleum). Nadający się do mycia ręcznego i w automatach. Zawierający od &lt;5% anionowych środków powierzchniowo czynnych, &lt;5% niejonowych środków powierzchniowo czynnych. Posiadający w swoim składzie kompozycje zapachowe eliminujące drażniący zapach chemikaliów. pH: 11-13. Gęstość: 995 - 1005 kg/cm3.  </t>
    </r>
    <r>
      <rPr>
        <b/>
        <sz val="10"/>
        <rFont val="Tahoma"/>
        <family val="2"/>
        <charset val="238"/>
      </rPr>
      <t>UWAGA Produkt kompatybilny z produktem w pozycji nr 28</t>
    </r>
  </si>
  <si>
    <r>
      <t xml:space="preserve">Środek nabłyszczający na bazie polimerów akrylowych  do nabłyszczania powierzchni wykonanych z  PVC i Linoleum. Preparat powinien tworzyć szybkoschnącą, gładką powłokę o wysokim połysku, bez konieczności polerowania. Produkt powinien być odporny na działanie preparatów dezynfekcyjnych, produkt musi posiadać certyfikacie ESD. Zawierający minimum 17% polimerów akrylowanych oraz 1% wosków polietylenowych a także jony cynku, które zwiększają twardość warstwy polimerowej. Wartość pH 8,5 - 9. Gęstość 1,010-1,040 kg/cm3. </t>
    </r>
    <r>
      <rPr>
        <b/>
        <sz val="10"/>
        <rFont val="Tahoma"/>
        <family val="2"/>
        <charset val="238"/>
      </rPr>
      <t>UWAGA Produkt kompatybilny z produktem w pozycji nr 25</t>
    </r>
  </si>
  <si>
    <t xml:space="preserve">Środek  w tabletkach na bazie aktywnego chloru do mycia i dezynfekcji sporobójczej wszystkich rodzajów powierzchni, w tym plam z krwi.1 tabletka (3,00-3,22 g) uwalnia 1 g aktywnego chloru  </t>
  </si>
  <si>
    <t xml:space="preserve">Środek przeznaczony do do czyszczenia różnorodnych powierzchni,  </t>
  </si>
  <si>
    <t>Środek przeznaczony  do mycia wszystkich powierzchni zmywalnych - glazura, meble, powierzchnie laminowane, lamperie etc, (w tym do powierzchni błyszczących : szyby, lustra, przeszklenia)</t>
  </si>
  <si>
    <r>
      <t xml:space="preserve">Kostka zapachowa do WC w koszyczku (zawieszka) </t>
    </r>
    <r>
      <rPr>
        <b/>
        <sz val="10"/>
        <rFont val="Tahoma"/>
        <family val="2"/>
        <charset val="238"/>
      </rPr>
      <t>waga min.40 g.</t>
    </r>
  </si>
  <si>
    <t>sól do zmywarki, grube kryształy, poprawia działanie zmywarki, zmiękcza wodę, chroni przed osadami z kamienia, eliminuje zacieki, 99% czystości soli UWAGA Zamawiający wymaga opakowania nie wiekszego niż 3 kg</t>
  </si>
  <si>
    <t>Środek do dezynfekcji wanien z hydromasażem chlorek didecylodimetyloamonium, Acute Tox. 3 H301, Skin Corr. 1B H314, Eye Dam. 1 H318, Aquatic Acute 1 H400, (M=10), Aquatic Chronic 2 H411  ≤ 7,5 % , propan-2-ol1), Flam. Liq. 2 H225, Eye Irrit. 2 H319, STOT SE 3 H336 &lt; 2 %</t>
  </si>
  <si>
    <t>szt. (tabletek)</t>
  </si>
  <si>
    <t>Znak postępownia DZ-271-2-4/ZO/2026</t>
  </si>
  <si>
    <t xml:space="preserve">Formularz asortymentowo-cenowym - Szczególowa oferta cenowa - Załącznik nr 1A do ZO - Załącznik nr 1 do Umowy </t>
  </si>
  <si>
    <t>* W przypadku składania oferty pisemnie: &lt;dokument winien zostać podpisany przez osobę/osoby uprawnioną/-ych do reprezentacji Wykonawcy lub Pełnomocnika Wykonawców wspólnie ubiegających się o Zamówienie o ile z treści pełnomocnictwa wynika upoważnienie do złożenia stosowanego oświadczenia&gt;</t>
  </si>
  <si>
    <t xml:space="preserve">*W przypadku składania oferty drogą elektroniczną: &lt;dokument należy sporządzić w formie elektronicznej lub postaci elektronicznej i podpisać odpowiednio kwalifikowanym podpisem elektronicznym podpisem zaufanym lub podpisem osobistym osoby/osób uprawnionej/-ych do reprezentacji Wykonawcy lub Pełnomocnika Wykonawców wspólnie ubiegających się o Zamówienie o ile z treści pełnomocnictwa wynika upoważnienie do złożenia stosowanego oświadczenia &gt; </t>
  </si>
  <si>
    <t>Pakiet nr 1(4) - Środki do utrzymania czystości</t>
  </si>
  <si>
    <t>Pakiet nr 2(5) - Środki do utrzymania czystości II</t>
  </si>
  <si>
    <t>Środek do mycia i pielęgnacji posadzek o właściwościach zwilżających. Środek przeznaczony do mycia ręcznego i maszynowego.. Może być stosowany do czyszczenia metodą spryskiwania i polerowania, usuwający ślady po butach, odnawiający powłokę wykończeniową oraz przywracający początkowy połysk podłoża. Produkt posiadający certyfikat Ecolabel lub równoważny. Certyfikowany wg normy DIN 18032 lub równowaznej dotyczącejantypoślizgowości produktu.Zalecane stężenie roztworu roboczego: 0,1% - dozowanie automatyczne. Skład: alkohol etylowy 1- 10 %, anionowe środki powierzchniowo czynne &lt; 5%, mydło, pH 8,9-9,9. gęstość: 1,006 - 1,016. Kolor zielony, opakowanie1 l.</t>
  </si>
  <si>
    <r>
      <t>(*) Środek do mycia wszystkich powierzchni zmywalnych tkj.:glazura, meble, powierzczhnie laminowane, lamperie etc. (w tym do powierzchni błyszczących : szyby, lustra, przeszklenia). Zalecane stężenie roztworu roboczego: 0,1% - dozowanie automatyczne. Produkt nie sklasyfikowany jako niebezpieczny w myśl rozporzązenia (WE) NR 1972/2008. Produkt posiadający certyfikat Ecolabel lub równoważny. Skład: 5 - 10 % alkohol etylowy, pH koncentratu : 6,3 - 7,3, gęstośc względna koncentratu : 0,98 - 0,99 gram/cm</t>
    </r>
    <r>
      <rPr>
        <sz val="10"/>
        <rFont val="Calibri"/>
        <family val="2"/>
        <charset val="238"/>
      </rPr>
      <t>³</t>
    </r>
    <r>
      <rPr>
        <sz val="9.6"/>
        <rFont val="Tahoma"/>
        <family val="2"/>
        <charset val="238"/>
      </rPr>
      <t>. Kolor niebieski, opakowanie 1 l.</t>
    </r>
  </si>
  <si>
    <r>
      <t>(*) Środek do codziennego czyszczenia sanitariatów. Usuwający zabrudzenia z mydła, wapnia i kamienia moczowego. Dający świezy zapach i wysoki połysk. Produkt nie sklasyfikowany jako niebezpieczny w myśl rozporzązenia (WE) NR 1972/2008. Produkt posiadający certyfikat Ecolabel lub równowazny. Zalecane stężenie roztworu roboczego: 0,2% - dozowanie automatyczne. Skład: 2,5 - 5 % kwas cytrynowy, gęstość 1,020 -1,021 gram/cm</t>
    </r>
    <r>
      <rPr>
        <sz val="10"/>
        <rFont val="Calibri"/>
        <family val="2"/>
        <charset val="238"/>
      </rPr>
      <t>³, pH: 2,1 do 2,4. Kolor czerwony, opakowanie: 1 l</t>
    </r>
  </si>
  <si>
    <r>
      <rPr>
        <b/>
        <sz val="10"/>
        <color indexed="60"/>
        <rFont val="Tahoma"/>
        <family val="2"/>
        <charset val="238"/>
      </rPr>
      <t>(1)</t>
    </r>
    <r>
      <rPr>
        <b/>
        <sz val="10"/>
        <rFont val="Tahoma"/>
        <family val="2"/>
        <charset val="238"/>
      </rPr>
      <t xml:space="preserve"> Podane ilości Towaru są wielkościami orientacyjnymi niezbędnymi do obliczenia wartości Zamówienia (zamówienie podstawowe) przez Wykonawcę i mogą ulec zmianie (tzn. zmniejszeniu lub zwiększeniu) w trakcie trwania Umowy w ramach zamówień zamiennie bilansujących się w ramach wynagrodzenia umownego.</t>
    </r>
  </si>
  <si>
    <r>
      <rPr>
        <b/>
        <sz val="10"/>
        <color indexed="60"/>
        <rFont val="Tahoma"/>
        <family val="2"/>
        <charset val="238"/>
      </rPr>
      <t>(2)</t>
    </r>
    <r>
      <rPr>
        <b/>
        <sz val="10"/>
        <rFont val="Tahoma"/>
        <family val="2"/>
        <charset val="238"/>
      </rPr>
      <t xml:space="preserve"> Minimalna wartość zamówionego Towaru w ramach Umowy wynosi 70% wartości Towaru obliczonego na podstawie  ilości wskazanych w kolumnie 4. Zamawiający zastrzega, iż ewentualny zakres realizacji przedmiotu Umowy powyżej Zamówienia minimalnego nie stanowi zobowiązania (w tym finansowego) Zamawiającego zaciąganego w momencie zawarcia Umowy.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</si>
</sst>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43" formatCode="_-* #,##0.00_-;\-* #,##0.00_-;_-* &quot;-&quot;??_-;_-@_-"/>
    <numFmt numFmtId="164" formatCode="_-* #,##0.00&quot; zł&quot;_-;\-* #,##0.00&quot; zł&quot;_-;_-* \-??&quot; zł&quot;_-;_-@_-"/>
    <numFmt numFmtId="165" formatCode="_-* #,##0.00&quot; zł&quot;_-;\-* #,##0.00&quot; zł&quot;_-;_-* \-??&quot; zł&quot;_-;_-@"/>
    <numFmt numFmtId="166" formatCode="_-* #,##0.00\ _z_ł_-;\-* #,##0.00\ _z_ł_-;_-* &quot;-&quot;??\ _z_ł_-;_-@_-"/>
  </numFmts>
  <fonts count="27">
    <font>
      <sz val="11"/>
      <color theme="1"/>
      <name val="Calibri"/>
      <family val="2"/>
      <charset val="238"/>
      <scheme val="minor"/>
    </font>
    <font>
      <sz val="11"/>
      <color theme="1"/>
      <name val="Calibri"/>
      <family val="2"/>
      <charset val="238"/>
      <scheme val="minor"/>
    </font>
    <font>
      <sz val="10"/>
      <name val="Arial CE"/>
      <charset val="238"/>
    </font>
    <font>
      <sz val="8"/>
      <name val="Calibri"/>
      <family val="2"/>
      <charset val="238"/>
      <scheme val="minor"/>
    </font>
    <font>
      <sz val="10"/>
      <name val="Arial"/>
      <family val="2"/>
      <charset val="238"/>
    </font>
    <font>
      <b/>
      <sz val="9"/>
      <color indexed="81"/>
      <name val="Tahoma"/>
      <family val="2"/>
      <charset val="238"/>
    </font>
    <font>
      <sz val="11"/>
      <color theme="1"/>
      <name val="Czcionka tekstu podstawowego"/>
      <family val="2"/>
      <charset val="238"/>
    </font>
    <font>
      <sz val="11"/>
      <color indexed="8"/>
      <name val="Calibri"/>
      <family val="2"/>
      <charset val="238"/>
    </font>
    <font>
      <sz val="10"/>
      <name val="Arial CE"/>
      <family val="2"/>
      <charset val="238"/>
    </font>
    <font>
      <sz val="11"/>
      <color rgb="FF000000"/>
      <name val="Calibri"/>
      <family val="2"/>
      <charset val="238"/>
    </font>
    <font>
      <sz val="11"/>
      <color rgb="FF000000"/>
      <name val="Arial"/>
      <family val="2"/>
      <charset val="238"/>
    </font>
    <font>
      <sz val="11"/>
      <color theme="1"/>
      <name val="Calibri"/>
      <family val="2"/>
      <scheme val="minor"/>
    </font>
    <font>
      <sz val="10"/>
      <name val="Arial"/>
      <family val="2"/>
    </font>
    <font>
      <sz val="10"/>
      <name val="Tahoma"/>
      <family val="2"/>
      <charset val="238"/>
    </font>
    <font>
      <b/>
      <sz val="10"/>
      <name val="Tahoma"/>
      <family val="2"/>
      <charset val="238"/>
    </font>
    <font>
      <b/>
      <i/>
      <sz val="10"/>
      <name val="Tahoma"/>
      <family val="2"/>
      <charset val="238"/>
    </font>
    <font>
      <b/>
      <sz val="10"/>
      <color rgb="FFC00000"/>
      <name val="Tahoma"/>
      <family val="2"/>
      <charset val="238"/>
    </font>
    <font>
      <b/>
      <sz val="10"/>
      <color theme="1"/>
      <name val="Tahoma"/>
      <family val="2"/>
      <charset val="238"/>
    </font>
    <font>
      <sz val="10"/>
      <color theme="1"/>
      <name val="Tahoma"/>
      <family val="2"/>
      <charset val="238"/>
    </font>
    <font>
      <sz val="10"/>
      <color rgb="FFFF0000"/>
      <name val="Tahoma"/>
      <family val="2"/>
      <charset val="238"/>
    </font>
    <font>
      <sz val="10"/>
      <color rgb="FF000000"/>
      <name val="Tahoma"/>
      <family val="2"/>
      <charset val="238"/>
    </font>
    <font>
      <sz val="12"/>
      <color theme="1"/>
      <name val="Tahoma"/>
      <family val="2"/>
      <charset val="238"/>
    </font>
    <font>
      <sz val="10"/>
      <name val="Calibri"/>
      <family val="2"/>
      <charset val="238"/>
    </font>
    <font>
      <sz val="9.6"/>
      <name val="Tahoma"/>
      <family val="2"/>
      <charset val="238"/>
    </font>
    <font>
      <b/>
      <sz val="10"/>
      <color indexed="60"/>
      <name val="Tahoma"/>
      <family val="2"/>
      <charset val="238"/>
    </font>
    <font>
      <b/>
      <i/>
      <sz val="10"/>
      <color rgb="FF1F4E79"/>
      <name val="Tahoma"/>
      <family val="2"/>
      <charset val="238"/>
    </font>
    <font>
      <i/>
      <sz val="10"/>
      <color rgb="FF0070C0"/>
      <name val="Tahoma"/>
      <family val="2"/>
      <charset val="23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0"/>
        <bgColor rgb="FF000000"/>
      </patternFill>
    </fill>
    <fill>
      <patternFill patternType="solid">
        <fgColor rgb="FFFFFFFF"/>
        <bgColor rgb="FF000000"/>
      </patternFill>
    </fill>
    <fill>
      <patternFill patternType="solid">
        <fgColor theme="0" tint="-4.9989318521683403E-2"/>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0">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9" fontId="6" fillId="0" borderId="0" applyFont="0" applyFill="0" applyBorder="0" applyAlignment="0" applyProtection="0"/>
    <xf numFmtId="44" fontId="1" fillId="0" borderId="0" applyFont="0" applyFill="0" applyBorder="0" applyAlignment="0" applyProtection="0"/>
    <xf numFmtId="0" fontId="4" fillId="0" borderId="0"/>
    <xf numFmtId="44" fontId="1"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7" fillId="0" borderId="0"/>
    <xf numFmtId="0" fontId="8" fillId="0" borderId="0"/>
    <xf numFmtId="44" fontId="2" fillId="0" borderId="0" applyFont="0" applyFill="0" applyBorder="0" applyAlignment="0" applyProtection="0"/>
    <xf numFmtId="0" fontId="1" fillId="0" borderId="0"/>
    <xf numFmtId="0" fontId="4" fillId="0" borderId="0"/>
    <xf numFmtId="0" fontId="9" fillId="0" borderId="0"/>
    <xf numFmtId="0" fontId="1" fillId="0" borderId="0"/>
    <xf numFmtId="44" fontId="1" fillId="0" borderId="0" applyFont="0" applyFill="0" applyBorder="0" applyAlignment="0" applyProtection="0"/>
    <xf numFmtId="0" fontId="10" fillId="0" borderId="0"/>
    <xf numFmtId="44" fontId="2"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38" fontId="4" fillId="0" borderId="0" applyFon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12" fillId="0" borderId="0"/>
    <xf numFmtId="0" fontId="1" fillId="0" borderId="0"/>
    <xf numFmtId="44" fontId="6" fillId="0" borderId="0" applyFont="0" applyFill="0" applyBorder="0" applyAlignment="0" applyProtection="0"/>
    <xf numFmtId="44" fontId="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cellStyleXfs>
  <cellXfs count="74">
    <xf numFmtId="0" fontId="0" fillId="0" borderId="0" xfId="0"/>
    <xf numFmtId="0" fontId="14" fillId="3" borderId="1" xfId="4"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8" fillId="0" borderId="0" xfId="0" applyFont="1"/>
    <xf numFmtId="0" fontId="13" fillId="2" borderId="1" xfId="0" applyFont="1" applyFill="1" applyBorder="1" applyAlignment="1">
      <alignment horizontal="center" vertical="center" wrapText="1"/>
    </xf>
    <xf numFmtId="0" fontId="13" fillId="0" borderId="1" xfId="0" applyFont="1" applyBorder="1" applyAlignment="1">
      <alignment vertical="center" wrapText="1"/>
    </xf>
    <xf numFmtId="44" fontId="13"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44" fontId="13" fillId="0" borderId="1" xfId="1" applyFont="1" applyFill="1" applyBorder="1" applyAlignment="1" applyProtection="1">
      <alignment horizontal="center" vertical="center" wrapText="1"/>
    </xf>
    <xf numFmtId="9" fontId="13" fillId="0" borderId="1" xfId="8" applyFont="1" applyFill="1" applyBorder="1" applyAlignment="1">
      <alignment horizontal="center" vertical="center" wrapText="1"/>
    </xf>
    <xf numFmtId="44" fontId="13" fillId="0" borderId="1" xfId="1" applyFont="1" applyFill="1" applyBorder="1" applyAlignment="1" applyProtection="1">
      <alignment horizontal="center" vertical="center"/>
    </xf>
    <xf numFmtId="0" fontId="13" fillId="0" borderId="1" xfId="5" applyFont="1" applyBorder="1" applyAlignment="1">
      <alignment horizontal="left" vertical="center" wrapText="1"/>
    </xf>
    <xf numFmtId="0" fontId="13" fillId="0" borderId="1" xfId="5" applyFont="1" applyBorder="1" applyAlignment="1">
      <alignment horizontal="center" vertical="center" wrapText="1"/>
    </xf>
    <xf numFmtId="0" fontId="13" fillId="6" borderId="1" xfId="5" applyFont="1" applyFill="1" applyBorder="1" applyAlignment="1">
      <alignment horizontal="center" vertical="center" wrapText="1"/>
    </xf>
    <xf numFmtId="0" fontId="13" fillId="0" borderId="1" xfId="5" applyFont="1" applyBorder="1" applyAlignment="1">
      <alignment horizontal="center" vertical="center"/>
    </xf>
    <xf numFmtId="44" fontId="13" fillId="2" borderId="1" xfId="6" applyFont="1" applyFill="1" applyBorder="1" applyAlignment="1" applyProtection="1">
      <alignment horizontal="center" vertical="center" wrapText="1"/>
    </xf>
    <xf numFmtId="9" fontId="13" fillId="0" borderId="1" xfId="79" applyFont="1" applyBorder="1" applyAlignment="1">
      <alignment horizontal="center" vertical="center" wrapText="1"/>
    </xf>
    <xf numFmtId="0" fontId="18" fillId="0" borderId="0" xfId="5" applyFont="1"/>
    <xf numFmtId="0" fontId="13" fillId="0" borderId="1" xfId="5" applyFont="1" applyBorder="1" applyAlignment="1">
      <alignment vertical="center" wrapText="1"/>
    </xf>
    <xf numFmtId="0" fontId="13" fillId="0" borderId="0" xfId="0" applyFont="1" applyAlignment="1">
      <alignment vertical="center" wrapText="1"/>
    </xf>
    <xf numFmtId="164" fontId="17" fillId="4" borderId="1" xfId="1" applyNumberFormat="1" applyFont="1" applyFill="1" applyBorder="1" applyAlignment="1">
      <alignment horizontal="center" vertical="center" wrapText="1"/>
    </xf>
    <xf numFmtId="44" fontId="17" fillId="4" borderId="1" xfId="0" applyNumberFormat="1" applyFont="1" applyFill="1" applyBorder="1" applyAlignment="1">
      <alignment horizontal="center" vertical="center" wrapText="1"/>
    </xf>
    <xf numFmtId="164" fontId="14" fillId="4" borderId="1" xfId="1" applyNumberFormat="1" applyFont="1" applyFill="1" applyBorder="1" applyAlignment="1" applyProtection="1">
      <alignment horizontal="center" vertical="center"/>
    </xf>
    <xf numFmtId="164" fontId="17" fillId="4" borderId="1" xfId="1" applyNumberFormat="1" applyFont="1" applyFill="1" applyBorder="1" applyAlignment="1">
      <alignment horizontal="center" vertical="center"/>
    </xf>
    <xf numFmtId="164" fontId="17" fillId="4" borderId="1" xfId="1" applyNumberFormat="1" applyFont="1" applyFill="1" applyBorder="1" applyAlignment="1" applyProtection="1">
      <alignment horizontal="center" vertical="center"/>
    </xf>
    <xf numFmtId="164" fontId="17" fillId="7" borderId="1" xfId="1" applyNumberFormat="1" applyFont="1" applyFill="1" applyBorder="1" applyAlignment="1">
      <alignment horizontal="center" vertical="center"/>
    </xf>
    <xf numFmtId="164" fontId="17" fillId="7" borderId="1" xfId="1" applyNumberFormat="1" applyFont="1" applyFill="1" applyBorder="1" applyAlignment="1" applyProtection="1">
      <alignment horizontal="center" vertical="center"/>
    </xf>
    <xf numFmtId="0" fontId="13" fillId="0" borderId="0" xfId="0" applyFont="1" applyAlignment="1">
      <alignment horizontal="center" vertical="center"/>
    </xf>
    <xf numFmtId="166" fontId="13" fillId="0" borderId="0" xfId="0" applyNumberFormat="1" applyFont="1" applyAlignment="1">
      <alignment horizontal="center" vertical="center"/>
    </xf>
    <xf numFmtId="0" fontId="18" fillId="0" borderId="1" xfId="0" applyFont="1" applyBorder="1" applyAlignment="1">
      <alignment horizontal="center" vertical="center" wrapText="1"/>
    </xf>
    <xf numFmtId="0" fontId="19"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165" fontId="18" fillId="0" borderId="1" xfId="0" applyNumberFormat="1" applyFont="1" applyBorder="1" applyAlignment="1">
      <alignment horizontal="center" vertical="center"/>
    </xf>
    <xf numFmtId="165" fontId="18" fillId="0" borderId="1" xfId="0" applyNumberFormat="1" applyFont="1" applyBorder="1" applyAlignment="1">
      <alignment horizontal="center" vertical="center"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44" fontId="14" fillId="4" borderId="1" xfId="1" applyFont="1" applyFill="1" applyBorder="1" applyAlignment="1">
      <alignment horizontal="center" vertical="center" wrapText="1"/>
    </xf>
    <xf numFmtId="0" fontId="18" fillId="2" borderId="0" xfId="0" applyFont="1" applyFill="1"/>
    <xf numFmtId="0" fontId="18" fillId="3" borderId="0" xfId="0" applyFont="1" applyFill="1"/>
    <xf numFmtId="44" fontId="14" fillId="4" borderId="1" xfId="1" applyFont="1" applyFill="1" applyBorder="1" applyAlignment="1">
      <alignment horizontal="center" vertical="center"/>
    </xf>
    <xf numFmtId="44" fontId="13" fillId="0" borderId="1" xfId="1" applyFont="1" applyFill="1" applyBorder="1" applyAlignment="1">
      <alignment horizontal="center" vertical="center"/>
    </xf>
    <xf numFmtId="44" fontId="14" fillId="4" borderId="1" xfId="1" applyFont="1" applyFill="1" applyBorder="1" applyAlignment="1" applyProtection="1">
      <alignment horizontal="center" vertical="center"/>
    </xf>
    <xf numFmtId="10" fontId="13" fillId="0" borderId="1" xfId="0" applyNumberFormat="1" applyFont="1" applyBorder="1" applyAlignment="1">
      <alignment horizontal="center" vertical="center"/>
    </xf>
    <xf numFmtId="10" fontId="18" fillId="0" borderId="1" xfId="0" applyNumberFormat="1" applyFont="1" applyBorder="1" applyAlignment="1">
      <alignment horizontal="center" vertical="center"/>
    </xf>
    <xf numFmtId="0" fontId="13" fillId="0" borderId="0" xfId="0" applyFont="1"/>
    <xf numFmtId="0" fontId="19" fillId="0" borderId="1" xfId="0" applyFont="1" applyBorder="1" applyAlignment="1">
      <alignment horizontal="center" vertical="center"/>
    </xf>
    <xf numFmtId="0" fontId="21" fillId="0" borderId="0" xfId="0" applyFont="1"/>
    <xf numFmtId="0" fontId="14" fillId="3" borderId="1" xfId="4" applyFont="1" applyFill="1" applyBorder="1" applyAlignment="1">
      <alignment horizontal="center" vertical="center" wrapText="1"/>
    </xf>
    <xf numFmtId="0" fontId="14" fillId="3" borderId="1" xfId="4" applyFont="1" applyFill="1" applyBorder="1" applyAlignment="1">
      <alignment horizontal="left" vertical="center" wrapText="1"/>
    </xf>
    <xf numFmtId="0" fontId="14" fillId="0" borderId="1" xfId="0" applyFont="1" applyBorder="1" applyAlignment="1">
      <alignment horizontal="center" vertical="center" wrapText="1"/>
    </xf>
    <xf numFmtId="0" fontId="14" fillId="3" borderId="6" xfId="4" applyFont="1" applyFill="1" applyBorder="1" applyAlignment="1">
      <alignment horizontal="center" vertical="center" wrapText="1"/>
    </xf>
    <xf numFmtId="0" fontId="14" fillId="3" borderId="5" xfId="4" applyFont="1" applyFill="1" applyBorder="1" applyAlignment="1">
      <alignment horizontal="center" vertical="center" wrapText="1"/>
    </xf>
    <xf numFmtId="0" fontId="14" fillId="0" borderId="1" xfId="0" applyFont="1" applyBorder="1" applyAlignment="1">
      <alignment horizontal="center" vertical="center"/>
    </xf>
    <xf numFmtId="0" fontId="14" fillId="3" borderId="1" xfId="0" applyFont="1" applyFill="1" applyBorder="1" applyAlignment="1">
      <alignment horizontal="left" vertical="center"/>
    </xf>
    <xf numFmtId="0" fontId="14" fillId="3" borderId="1" xfId="0" applyFont="1" applyFill="1" applyBorder="1" applyAlignment="1">
      <alignment horizontal="center" vertical="center" wrapText="1"/>
    </xf>
    <xf numFmtId="0" fontId="17" fillId="3" borderId="1" xfId="4" applyFont="1" applyFill="1" applyBorder="1" applyAlignment="1">
      <alignment horizontal="center" vertical="center" wrapText="1"/>
    </xf>
    <xf numFmtId="0" fontId="13" fillId="0" borderId="1" xfId="0" applyFont="1" applyFill="1" applyBorder="1" applyAlignment="1">
      <alignment vertical="center" wrapText="1"/>
    </xf>
    <xf numFmtId="0" fontId="14" fillId="3" borderId="1" xfId="0" applyFont="1" applyFill="1" applyBorder="1" applyAlignment="1">
      <alignment horizontal="left" vertical="center" wrapText="1"/>
    </xf>
    <xf numFmtId="0" fontId="17" fillId="0" borderId="1" xfId="0" applyFont="1" applyBorder="1"/>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25" fillId="0" borderId="4" xfId="0" applyFont="1" applyBorder="1" applyAlignment="1">
      <alignment horizontal="center" vertical="top" wrapText="1"/>
    </xf>
    <xf numFmtId="0" fontId="26" fillId="0" borderId="1" xfId="0" applyFont="1" applyBorder="1" applyAlignment="1">
      <alignment horizontal="left" vertical="center" wrapText="1"/>
    </xf>
    <xf numFmtId="0" fontId="26" fillId="0" borderId="1" xfId="0" applyFont="1" applyBorder="1" applyAlignment="1">
      <alignment horizontal="left" vertical="top" wrapText="1"/>
    </xf>
  </cellXfs>
  <cellStyles count="80">
    <cellStyle name="Dziesiętny 2" xfId="42" xr:uid="{9A4D4D41-FE9D-4B43-8754-C4A263EAC33A}"/>
    <cellStyle name="Dziesiętny 2 2" xfId="45" xr:uid="{A500157F-C676-490E-9EC7-2B9FBC468B57}"/>
    <cellStyle name="Dziesiętny 2 2 2" xfId="56" xr:uid="{C73DCE0B-BDB7-49DC-9FEB-F4D1D836584F}"/>
    <cellStyle name="Dziesiętny 2 3" xfId="54" xr:uid="{D1B1136D-CEFD-4CD1-8FFE-725C6AC2C5CD}"/>
    <cellStyle name="Dziesiętny 3" xfId="74" xr:uid="{0EE2A56B-927A-43C0-8397-593335D3D7B1}"/>
    <cellStyle name="Dziesiętny 4" xfId="13" xr:uid="{203F2949-F096-4427-BD4B-E4B53114DF50}"/>
    <cellStyle name="Excel Built-in Normal" xfId="31" xr:uid="{F33ADB3B-151A-4C2B-B283-78C4D8B9603E}"/>
    <cellStyle name="Normal 2 2" xfId="35" xr:uid="{C2A74847-4D5E-4EA9-9E1B-5BC5DB0FFB28}"/>
    <cellStyle name="Normal 3" xfId="60" xr:uid="{24C96A98-B08B-45EC-B408-9F7AD68410B2}"/>
    <cellStyle name="Normal 4" xfId="61" xr:uid="{036F641F-0848-45E1-95AA-8339E80AC3A6}"/>
    <cellStyle name="Normal_Sheet1" xfId="47" xr:uid="{2A2CCD2A-D63A-44BE-B833-6413D6FA8B11}"/>
    <cellStyle name="Normalny" xfId="0" builtinId="0"/>
    <cellStyle name="Normalny 2" xfId="5" xr:uid="{00000000-0005-0000-0000-000001000000}"/>
    <cellStyle name="Normalny 2 2" xfId="46" xr:uid="{91512E95-94C6-4BCE-9F95-4C56821ED377}"/>
    <cellStyle name="Normalny 2 3" xfId="44" xr:uid="{332858A3-8FBF-4C8E-81ED-1D1AFEDCA827}"/>
    <cellStyle name="Normalny 2 4" xfId="32" xr:uid="{D7689D4F-9767-49ED-92E3-991831442D53}"/>
    <cellStyle name="Normalny 2 5" xfId="64" xr:uid="{EE51847A-8D17-4949-AE2D-DE5B38607C3C}"/>
    <cellStyle name="Normalny 2 6" xfId="25" xr:uid="{2044840F-5EC6-4184-8E3D-C47FDE071FEB}"/>
    <cellStyle name="Normalny 2 7" xfId="17" xr:uid="{DEC29ABE-C42E-488A-AE21-7E662D0228DD}"/>
    <cellStyle name="Normalny 3" xfId="20" xr:uid="{18055F11-5592-46C5-A362-DF818FEEFB42}"/>
    <cellStyle name="Normalny 3 2" xfId="37" xr:uid="{55EA1DAF-0A66-4E74-964E-55688B46DAA4}"/>
    <cellStyle name="Normalny 3 3" xfId="39" xr:uid="{74211639-A830-4B32-9EA4-599C1B03118D}"/>
    <cellStyle name="Normalny 4" xfId="2" xr:uid="{00000000-0005-0000-0000-000002000000}"/>
    <cellStyle name="Normalny 4 2" xfId="36" xr:uid="{383DF015-41C5-49B7-9360-6B1EED3093D5}"/>
    <cellStyle name="Normalny 5" xfId="34" xr:uid="{8FAF6EA8-ADB9-43A1-95FA-2437F68729E0}"/>
    <cellStyle name="Normalny 6" xfId="16" xr:uid="{66C93AC7-6B57-46D8-ACEF-B999E07C4463}"/>
    <cellStyle name="Normalny_Arkusz1" xfId="4" xr:uid="{00000000-0005-0000-0000-000003000000}"/>
    <cellStyle name="Procentowy" xfId="8" builtinId="5"/>
    <cellStyle name="Procentowy 2" xfId="79" xr:uid="{9130E33D-1D84-462B-89D0-4D7622E7D768}"/>
    <cellStyle name="Procentowy 3" xfId="18" xr:uid="{C1E79E1C-3D16-4A0A-B53A-C7BD055D25A2}"/>
    <cellStyle name="Procentowy 6" xfId="23" xr:uid="{74F33BD9-1FC6-4661-9F58-A95CE119C3B8}"/>
    <cellStyle name="Walutowy" xfId="1" builtinId="4"/>
    <cellStyle name="Walutowy 10" xfId="22" xr:uid="{023E6729-7600-4480-A662-5958E182E5A1}"/>
    <cellStyle name="Walutowy 11" xfId="73" xr:uid="{5315312B-123A-4392-8810-F12EE31AAF15}"/>
    <cellStyle name="Walutowy 12" xfId="9" xr:uid="{17139EC4-BE57-4BCD-A202-F17A9A946EB8}"/>
    <cellStyle name="Walutowy 2" xfId="6" xr:uid="{0EDB3D5D-52BA-4C1E-A59A-2D3C0A19CFED}"/>
    <cellStyle name="Walutowy 2 2" xfId="40" xr:uid="{BC528599-AEE4-4744-8C9A-CD526E4484AB}"/>
    <cellStyle name="Walutowy 2 2 2" xfId="52" xr:uid="{1929F1A9-61EC-486F-AD17-07BCA63F1C09}"/>
    <cellStyle name="Walutowy 2 3" xfId="3" xr:uid="{00000000-0005-0000-0000-000005000000}"/>
    <cellStyle name="Walutowy 2 3 2" xfId="7" xr:uid="{8FE64953-4315-4BDA-B5D4-22F9A2D656DC}"/>
    <cellStyle name="Walutowy 2 3 2 2" xfId="15" xr:uid="{93EAF712-C50A-4FCA-87C9-A2C223354818}"/>
    <cellStyle name="Walutowy 2 3 2 2 2" xfId="76" xr:uid="{2647D33B-4FC9-4B83-BAD2-9B3382583A6D}"/>
    <cellStyle name="Walutowy 2 3 2 3" xfId="50" xr:uid="{366EE49F-2F4D-4246-A9CF-5A2F1F1CEF2A}"/>
    <cellStyle name="Walutowy 2 3 2 4" xfId="12" xr:uid="{D8470FA0-E873-42A7-9CAA-F723D4346AAB}"/>
    <cellStyle name="Walutowy 2 3 3" xfId="72" xr:uid="{5CB8FD07-8262-43D9-A21F-59A6FB822A7E}"/>
    <cellStyle name="Walutowy 2 3 4" xfId="28" xr:uid="{BC355655-59B4-4081-AAA0-68CFFC19A253}"/>
    <cellStyle name="Walutowy 2 3 5" xfId="10" xr:uid="{DE5DFDFC-0900-4DDC-A4F7-B0F5516F7297}"/>
    <cellStyle name="Walutowy 2 4" xfId="33" xr:uid="{A1402F6C-0A7F-49D4-9603-7F6390281D88}"/>
    <cellStyle name="Walutowy 2 4 2" xfId="21" xr:uid="{9EDD0C7B-6B34-4161-A644-1A7470AAF31C}"/>
    <cellStyle name="Walutowy 2 4 2 2" xfId="78" xr:uid="{CA70D226-D3A9-44F0-B638-FE7513FD87E6}"/>
    <cellStyle name="Walutowy 2 4 3" xfId="19" xr:uid="{653EDDBE-36CD-401A-9268-23D6826FAB8F}"/>
    <cellStyle name="Walutowy 2 4 3 2" xfId="77" xr:uid="{89AB4A01-3951-4A0E-BE73-B6128A3DBAD1}"/>
    <cellStyle name="Walutowy 2 5" xfId="65" xr:uid="{D9AC66C6-1239-498D-B221-533B715D3C6C}"/>
    <cellStyle name="Walutowy 2 6" xfId="27" xr:uid="{AC3272A3-BC3C-4244-9C02-677ECFC4DDEE}"/>
    <cellStyle name="Walutowy 2 7" xfId="11" xr:uid="{E95B74F7-F7F8-4D6C-BB2C-92E092C28905}"/>
    <cellStyle name="Walutowy 3" xfId="38" xr:uid="{0F5E160D-41C7-47C9-B11B-EDEB6598198A}"/>
    <cellStyle name="Walutowy 3 2" xfId="41" xr:uid="{68CE0394-D65A-4080-85C9-5105B4AFF34A}"/>
    <cellStyle name="Walutowy 3 2 2" xfId="53" xr:uid="{61A1B3EC-1CE3-4AD5-98E0-3CD8BDE49A0C}"/>
    <cellStyle name="Walutowy 3 2 3" xfId="66" xr:uid="{BA06E5E1-BBB5-4D07-9F35-41643D4A44C3}"/>
    <cellStyle name="Walutowy 3 3" xfId="43" xr:uid="{77B05A0D-96B5-4D37-A35A-8FF3C817D60A}"/>
    <cellStyle name="Walutowy 3 3 2" xfId="55" xr:uid="{E84340CE-A639-4955-BB76-23B7799CC045}"/>
    <cellStyle name="Walutowy 3 4" xfId="51" xr:uid="{9DE586CE-A97F-42E9-8465-A1A82BBFFA78}"/>
    <cellStyle name="Walutowy 3 5" xfId="62" xr:uid="{80B1B4AC-BD88-4F69-8BCB-4F3D04D7EE9E}"/>
    <cellStyle name="Walutowy 4" xfId="14" xr:uid="{2C26B546-195E-4301-B772-5BB1D1F5C549}"/>
    <cellStyle name="Walutowy 4 2" xfId="49" xr:uid="{A455FD8B-66CC-4081-9C0A-D1DEB45538FD}"/>
    <cellStyle name="Walutowy 4 3" xfId="63" xr:uid="{D9A7DF1F-6143-443D-8272-0D26F1CF3879}"/>
    <cellStyle name="Walutowy 4 4" xfId="30" xr:uid="{6D865D94-16AD-4AD1-A783-1FE584AB299C}"/>
    <cellStyle name="Walutowy 4 5" xfId="75" xr:uid="{BBF1A5CF-EE95-4AF0-808D-B3F6558D5518}"/>
    <cellStyle name="Walutowy 5" xfId="48" xr:uid="{33509927-9AE5-43C6-ACEC-2CAAC629D9C3}"/>
    <cellStyle name="Walutowy 5 2" xfId="68" xr:uid="{85A549C2-A201-4B29-A947-C6B75A82DF75}"/>
    <cellStyle name="Walutowy 6" xfId="24" xr:uid="{2E2805D2-2478-4E54-9A30-6300CD9E33EF}"/>
    <cellStyle name="Walutowy 6 2" xfId="26" xr:uid="{A0CD94D2-58A5-432E-A922-8EDBC2FABEB3}"/>
    <cellStyle name="Walutowy 6 2 2" xfId="71" xr:uid="{C0253454-9934-4DB3-A2B3-4FE3AC889EFA}"/>
    <cellStyle name="Walutowy 6 3" xfId="58" xr:uid="{5835F044-A882-4548-A6F2-19D4830A1FA0}"/>
    <cellStyle name="Walutowy 6 4" xfId="69" xr:uid="{0D448B37-033D-41F4-B34D-A22E2B074AB8}"/>
    <cellStyle name="Walutowy 6 5" xfId="70" xr:uid="{F31D0ED0-A86B-4F1E-87DF-900A9B5EB1DB}"/>
    <cellStyle name="Walutowy 7" xfId="29" xr:uid="{36C9D7B1-0E69-47B2-B4C1-808523D24080}"/>
    <cellStyle name="Walutowy 7 2" xfId="67" xr:uid="{B6C3ED68-0845-433C-A00B-37419E094D58}"/>
    <cellStyle name="Walutowy 8" xfId="57" xr:uid="{C480FE3E-F5FD-4915-AB7D-2293FABAFED9}"/>
    <cellStyle name="Walutowy 9" xfId="59" xr:uid="{1DCDD463-2439-4D6B-8647-B6E6B8245F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55C70-A19C-47F2-948E-5A640F95FC05}">
  <sheetPr>
    <pageSetUpPr fitToPage="1"/>
  </sheetPr>
  <dimension ref="A1:S49"/>
  <sheetViews>
    <sheetView tabSelected="1" view="pageBreakPreview" topLeftCell="A37" zoomScale="75" zoomScaleNormal="70" zoomScaleSheetLayoutView="75" workbookViewId="0">
      <selection activeCell="G32" sqref="G32"/>
    </sheetView>
  </sheetViews>
  <sheetFormatPr defaultColWidth="9.140625" defaultRowHeight="12.75"/>
  <cols>
    <col min="1" max="1" width="4.5703125" style="5" customWidth="1"/>
    <col min="2" max="2" width="44.85546875" style="5" customWidth="1"/>
    <col min="3" max="3" width="10.140625" style="5" customWidth="1"/>
    <col min="4" max="4" width="17.85546875" style="5" customWidth="1"/>
    <col min="5" max="5" width="11.28515625" style="5" customWidth="1"/>
    <col min="6" max="6" width="14" style="5" customWidth="1"/>
    <col min="7" max="7" width="74" style="46" customWidth="1"/>
    <col min="8" max="9" width="11.42578125" style="5" customWidth="1"/>
    <col min="10" max="10" width="28.42578125" style="39" customWidth="1"/>
    <col min="11" max="11" width="16.28515625" style="5" customWidth="1"/>
    <col min="12" max="12" width="26.5703125" style="5" customWidth="1"/>
    <col min="13" max="13" width="24.140625" style="5" customWidth="1"/>
    <col min="14" max="14" width="21.5703125" style="5" customWidth="1"/>
    <col min="15" max="15" width="16.5703125" style="5" customWidth="1"/>
    <col min="16" max="16" width="10" style="5" customWidth="1"/>
    <col min="17" max="17" width="19.5703125" style="5" customWidth="1"/>
    <col min="18" max="18" width="17.85546875" style="5" customWidth="1"/>
    <col min="19" max="19" width="45.42578125" style="5" customWidth="1"/>
    <col min="20" max="16384" width="9.140625" style="5"/>
  </cols>
  <sheetData>
    <row r="1" spans="1:19" s="48" customFormat="1" ht="30" customHeight="1">
      <c r="A1" s="55" t="s">
        <v>166</v>
      </c>
      <c r="B1" s="55"/>
      <c r="C1" s="55"/>
      <c r="D1" s="55"/>
      <c r="E1" s="55"/>
      <c r="F1" s="55"/>
      <c r="G1" s="55"/>
      <c r="H1" s="55"/>
      <c r="I1" s="55"/>
      <c r="J1" s="55"/>
      <c r="K1" s="55"/>
      <c r="L1" s="55"/>
      <c r="M1" s="55"/>
      <c r="N1" s="55"/>
      <c r="O1" s="55"/>
      <c r="P1" s="55"/>
      <c r="Q1" s="55"/>
      <c r="R1" s="55"/>
      <c r="S1" s="55"/>
    </row>
    <row r="2" spans="1:19" s="48" customFormat="1" ht="30" customHeight="1">
      <c r="A2" s="55" t="s">
        <v>167</v>
      </c>
      <c r="B2" s="55"/>
      <c r="C2" s="55"/>
      <c r="D2" s="55"/>
      <c r="E2" s="55"/>
      <c r="F2" s="55"/>
      <c r="G2" s="55"/>
      <c r="H2" s="55"/>
      <c r="I2" s="55"/>
      <c r="J2" s="55"/>
      <c r="K2" s="55"/>
      <c r="L2" s="55"/>
      <c r="M2" s="55"/>
      <c r="N2" s="55"/>
      <c r="O2" s="55"/>
      <c r="P2" s="55"/>
      <c r="Q2" s="55"/>
      <c r="R2" s="55"/>
      <c r="S2" s="55"/>
    </row>
    <row r="3" spans="1:19" s="40" customFormat="1" ht="30" customHeight="1">
      <c r="A3" s="55" t="s">
        <v>170</v>
      </c>
      <c r="B3" s="55"/>
      <c r="C3" s="55"/>
      <c r="D3" s="55"/>
      <c r="E3" s="55"/>
      <c r="F3" s="55"/>
      <c r="G3" s="55"/>
      <c r="H3" s="55"/>
      <c r="I3" s="55"/>
      <c r="J3" s="55"/>
      <c r="K3" s="55"/>
      <c r="L3" s="55"/>
      <c r="M3" s="55"/>
      <c r="N3" s="55"/>
      <c r="O3" s="55"/>
      <c r="P3" s="55"/>
      <c r="Q3" s="55"/>
      <c r="R3" s="55"/>
      <c r="S3" s="55"/>
    </row>
    <row r="4" spans="1:19" s="40" customFormat="1" ht="65.25" customHeight="1">
      <c r="A4" s="56" t="s">
        <v>0</v>
      </c>
      <c r="B4" s="49" t="s">
        <v>1</v>
      </c>
      <c r="C4" s="56" t="s">
        <v>2</v>
      </c>
      <c r="D4" s="49" t="s">
        <v>155</v>
      </c>
      <c r="E4" s="49" t="s">
        <v>26</v>
      </c>
      <c r="F4" s="49"/>
      <c r="G4" s="56" t="s">
        <v>111</v>
      </c>
      <c r="H4" s="49" t="s">
        <v>49</v>
      </c>
      <c r="I4" s="49"/>
      <c r="J4" s="49" t="s">
        <v>27</v>
      </c>
      <c r="K4" s="49" t="s">
        <v>114</v>
      </c>
      <c r="L4" s="52" t="s">
        <v>118</v>
      </c>
      <c r="M4" s="49" t="s">
        <v>113</v>
      </c>
      <c r="N4" s="49" t="s">
        <v>112</v>
      </c>
      <c r="O4" s="49" t="s">
        <v>115</v>
      </c>
      <c r="P4" s="49" t="s">
        <v>3</v>
      </c>
      <c r="Q4" s="52" t="s">
        <v>116</v>
      </c>
      <c r="R4" s="49" t="s">
        <v>117</v>
      </c>
      <c r="S4" s="50" t="s">
        <v>28</v>
      </c>
    </row>
    <row r="5" spans="1:19" s="40" customFormat="1" ht="23.25" customHeight="1">
      <c r="A5" s="56"/>
      <c r="B5" s="49"/>
      <c r="C5" s="56"/>
      <c r="D5" s="49"/>
      <c r="E5" s="1" t="s">
        <v>29</v>
      </c>
      <c r="F5" s="1" t="s">
        <v>30</v>
      </c>
      <c r="G5" s="56"/>
      <c r="H5" s="1" t="s">
        <v>29</v>
      </c>
      <c r="I5" s="1" t="s">
        <v>30</v>
      </c>
      <c r="J5" s="49"/>
      <c r="K5" s="49"/>
      <c r="L5" s="53"/>
      <c r="M5" s="49"/>
      <c r="N5" s="49"/>
      <c r="O5" s="49"/>
      <c r="P5" s="49"/>
      <c r="Q5" s="53"/>
      <c r="R5" s="49"/>
      <c r="S5" s="50"/>
    </row>
    <row r="6" spans="1:19" s="40" customFormat="1">
      <c r="A6" s="9" t="s">
        <v>4</v>
      </c>
      <c r="B6" s="9" t="s">
        <v>5</v>
      </c>
      <c r="C6" s="9" t="s">
        <v>6</v>
      </c>
      <c r="D6" s="9" t="s">
        <v>7</v>
      </c>
      <c r="E6" s="9" t="s">
        <v>8</v>
      </c>
      <c r="F6" s="9" t="s">
        <v>9</v>
      </c>
      <c r="G6" s="9" t="s">
        <v>10</v>
      </c>
      <c r="H6" s="9" t="s">
        <v>11</v>
      </c>
      <c r="I6" s="9" t="s">
        <v>12</v>
      </c>
      <c r="J6" s="9" t="s">
        <v>13</v>
      </c>
      <c r="K6" s="9" t="s">
        <v>14</v>
      </c>
      <c r="L6" s="9" t="s">
        <v>15</v>
      </c>
      <c r="M6" s="9" t="s">
        <v>16</v>
      </c>
      <c r="N6" s="9" t="s">
        <v>17</v>
      </c>
      <c r="O6" s="9" t="s">
        <v>31</v>
      </c>
      <c r="P6" s="9" t="s">
        <v>32</v>
      </c>
      <c r="Q6" s="9" t="s">
        <v>33</v>
      </c>
      <c r="R6" s="9" t="s">
        <v>38</v>
      </c>
      <c r="S6" s="9" t="s">
        <v>39</v>
      </c>
    </row>
    <row r="7" spans="1:19" ht="54.75" customHeight="1">
      <c r="A7" s="4" t="s">
        <v>4</v>
      </c>
      <c r="B7" s="3" t="s">
        <v>50</v>
      </c>
      <c r="C7" s="4" t="s">
        <v>34</v>
      </c>
      <c r="D7" s="4">
        <v>4</v>
      </c>
      <c r="E7" s="2">
        <v>25</v>
      </c>
      <c r="F7" s="2" t="s">
        <v>18</v>
      </c>
      <c r="G7" s="3" t="s">
        <v>51</v>
      </c>
      <c r="H7" s="31"/>
      <c r="I7" s="31"/>
      <c r="J7" s="32"/>
      <c r="K7" s="33"/>
      <c r="L7" s="33"/>
      <c r="M7" s="33"/>
      <c r="N7" s="34"/>
      <c r="O7" s="8">
        <f>ROUND(N7*J7,2)</f>
        <v>0</v>
      </c>
      <c r="P7" s="44"/>
      <c r="Q7" s="42">
        <f>ROUND((N7*P7)+N7,2)</f>
        <v>0</v>
      </c>
      <c r="R7" s="12">
        <f>ROUND((O7*P7)+O7,2)</f>
        <v>0</v>
      </c>
      <c r="S7" s="35"/>
    </row>
    <row r="8" spans="1:19" ht="78.599999999999994" customHeight="1">
      <c r="A8" s="4" t="s">
        <v>5</v>
      </c>
      <c r="B8" s="3" t="s">
        <v>52</v>
      </c>
      <c r="C8" s="4" t="s">
        <v>34</v>
      </c>
      <c r="D8" s="4">
        <v>5</v>
      </c>
      <c r="E8" s="2">
        <v>100</v>
      </c>
      <c r="F8" s="2" t="s">
        <v>18</v>
      </c>
      <c r="G8" s="3" t="s">
        <v>53</v>
      </c>
      <c r="H8" s="31"/>
      <c r="I8" s="31"/>
      <c r="J8" s="36"/>
      <c r="K8" s="33"/>
      <c r="L8" s="33"/>
      <c r="M8" s="33"/>
      <c r="N8" s="34"/>
      <c r="O8" s="8">
        <f t="shared" ref="O8:O39" si="0">ROUND(N8*J8,2)</f>
        <v>0</v>
      </c>
      <c r="P8" s="45"/>
      <c r="Q8" s="42">
        <f t="shared" ref="Q8:Q39" si="1">ROUND((N8*P8)+N8,2)</f>
        <v>0</v>
      </c>
      <c r="R8" s="12">
        <f t="shared" ref="R8:R39" si="2">ROUND((O8*P8)+O8,2)</f>
        <v>0</v>
      </c>
      <c r="S8" s="35"/>
    </row>
    <row r="9" spans="1:19" ht="112.9" customHeight="1">
      <c r="A9" s="4" t="s">
        <v>6</v>
      </c>
      <c r="B9" s="3" t="s">
        <v>54</v>
      </c>
      <c r="C9" s="4" t="s">
        <v>34</v>
      </c>
      <c r="D9" s="4">
        <v>230</v>
      </c>
      <c r="E9" s="2">
        <v>5000</v>
      </c>
      <c r="F9" s="2" t="s">
        <v>59</v>
      </c>
      <c r="G9" s="3" t="s">
        <v>56</v>
      </c>
      <c r="H9" s="31"/>
      <c r="I9" s="31"/>
      <c r="J9" s="36"/>
      <c r="K9" s="33"/>
      <c r="L9" s="33"/>
      <c r="M9" s="33"/>
      <c r="N9" s="34"/>
      <c r="O9" s="8">
        <f t="shared" si="0"/>
        <v>0</v>
      </c>
      <c r="P9" s="45"/>
      <c r="Q9" s="42">
        <f t="shared" si="1"/>
        <v>0</v>
      </c>
      <c r="R9" s="12">
        <f t="shared" si="2"/>
        <v>0</v>
      </c>
      <c r="S9" s="35"/>
    </row>
    <row r="10" spans="1:19" ht="26.45" customHeight="1">
      <c r="A10" s="4" t="s">
        <v>7</v>
      </c>
      <c r="B10" s="3" t="s">
        <v>57</v>
      </c>
      <c r="C10" s="4" t="s">
        <v>18</v>
      </c>
      <c r="D10" s="4">
        <v>1100</v>
      </c>
      <c r="E10" s="2">
        <v>1</v>
      </c>
      <c r="F10" s="2" t="s">
        <v>18</v>
      </c>
      <c r="G10" s="3" t="s">
        <v>162</v>
      </c>
      <c r="H10" s="31"/>
      <c r="I10" s="31"/>
      <c r="J10" s="36"/>
      <c r="K10" s="33"/>
      <c r="L10" s="33"/>
      <c r="M10" s="33"/>
      <c r="N10" s="34"/>
      <c r="O10" s="8">
        <f t="shared" si="0"/>
        <v>0</v>
      </c>
      <c r="P10" s="45"/>
      <c r="Q10" s="42">
        <f t="shared" si="1"/>
        <v>0</v>
      </c>
      <c r="R10" s="12">
        <f t="shared" si="2"/>
        <v>0</v>
      </c>
      <c r="S10" s="35"/>
    </row>
    <row r="11" spans="1:19" ht="122.45" customHeight="1">
      <c r="A11" s="4" t="s">
        <v>8</v>
      </c>
      <c r="B11" s="3" t="s">
        <v>58</v>
      </c>
      <c r="C11" s="4" t="s">
        <v>34</v>
      </c>
      <c r="D11" s="4">
        <v>70</v>
      </c>
      <c r="E11" s="2">
        <v>650</v>
      </c>
      <c r="F11" s="2" t="s">
        <v>67</v>
      </c>
      <c r="G11" s="3" t="s">
        <v>109</v>
      </c>
      <c r="H11" s="31"/>
      <c r="I11" s="31"/>
      <c r="J11" s="36"/>
      <c r="K11" s="33"/>
      <c r="L11" s="33"/>
      <c r="M11" s="33"/>
      <c r="N11" s="34"/>
      <c r="O11" s="8">
        <f t="shared" si="0"/>
        <v>0</v>
      </c>
      <c r="P11" s="45"/>
      <c r="Q11" s="42">
        <f t="shared" si="1"/>
        <v>0</v>
      </c>
      <c r="R11" s="12">
        <f t="shared" si="2"/>
        <v>0</v>
      </c>
      <c r="S11" s="35"/>
    </row>
    <row r="12" spans="1:19" ht="51.75" customHeight="1">
      <c r="A12" s="4" t="s">
        <v>9</v>
      </c>
      <c r="B12" s="3" t="s">
        <v>60</v>
      </c>
      <c r="C12" s="4" t="s">
        <v>34</v>
      </c>
      <c r="D12" s="4">
        <v>150</v>
      </c>
      <c r="E12" s="2">
        <v>5000</v>
      </c>
      <c r="F12" s="2" t="s">
        <v>59</v>
      </c>
      <c r="G12" s="3" t="s">
        <v>61</v>
      </c>
      <c r="H12" s="31"/>
      <c r="I12" s="31"/>
      <c r="J12" s="36"/>
      <c r="K12" s="33"/>
      <c r="L12" s="33"/>
      <c r="M12" s="33"/>
      <c r="N12" s="34"/>
      <c r="O12" s="8">
        <f t="shared" si="0"/>
        <v>0</v>
      </c>
      <c r="P12" s="45"/>
      <c r="Q12" s="42">
        <f t="shared" si="1"/>
        <v>0</v>
      </c>
      <c r="R12" s="12">
        <f t="shared" si="2"/>
        <v>0</v>
      </c>
      <c r="S12" s="35"/>
    </row>
    <row r="13" spans="1:19" ht="60" customHeight="1">
      <c r="A13" s="4" t="s">
        <v>10</v>
      </c>
      <c r="B13" s="3" t="s">
        <v>62</v>
      </c>
      <c r="C13" s="4" t="s">
        <v>34</v>
      </c>
      <c r="D13" s="4">
        <v>16</v>
      </c>
      <c r="E13" s="2">
        <v>5000</v>
      </c>
      <c r="F13" s="2" t="s">
        <v>59</v>
      </c>
      <c r="G13" s="3" t="s">
        <v>63</v>
      </c>
      <c r="H13" s="31"/>
      <c r="I13" s="31"/>
      <c r="J13" s="36"/>
      <c r="K13" s="33"/>
      <c r="L13" s="33"/>
      <c r="M13" s="33"/>
      <c r="N13" s="34"/>
      <c r="O13" s="8">
        <f t="shared" si="0"/>
        <v>0</v>
      </c>
      <c r="P13" s="45"/>
      <c r="Q13" s="42">
        <f t="shared" si="1"/>
        <v>0</v>
      </c>
      <c r="R13" s="12">
        <f t="shared" si="2"/>
        <v>0</v>
      </c>
      <c r="S13" s="35"/>
    </row>
    <row r="14" spans="1:19" ht="28.9" customHeight="1">
      <c r="A14" s="4" t="s">
        <v>11</v>
      </c>
      <c r="B14" s="3" t="s">
        <v>64</v>
      </c>
      <c r="C14" s="4" t="s">
        <v>18</v>
      </c>
      <c r="D14" s="4">
        <v>220</v>
      </c>
      <c r="E14" s="2">
        <v>300</v>
      </c>
      <c r="F14" s="2" t="s">
        <v>59</v>
      </c>
      <c r="G14" s="3" t="s">
        <v>65</v>
      </c>
      <c r="H14" s="31"/>
      <c r="I14" s="31"/>
      <c r="J14" s="36"/>
      <c r="K14" s="33"/>
      <c r="L14" s="33"/>
      <c r="M14" s="33"/>
      <c r="N14" s="34"/>
      <c r="O14" s="8">
        <f t="shared" si="0"/>
        <v>0</v>
      </c>
      <c r="P14" s="45"/>
      <c r="Q14" s="42">
        <f t="shared" si="1"/>
        <v>0</v>
      </c>
      <c r="R14" s="12">
        <f t="shared" si="2"/>
        <v>0</v>
      </c>
      <c r="S14" s="35"/>
    </row>
    <row r="15" spans="1:19" ht="28.9" customHeight="1">
      <c r="A15" s="4" t="s">
        <v>12</v>
      </c>
      <c r="B15" s="3" t="s">
        <v>66</v>
      </c>
      <c r="C15" s="4" t="s">
        <v>34</v>
      </c>
      <c r="D15" s="4">
        <v>5</v>
      </c>
      <c r="E15" s="2">
        <v>500</v>
      </c>
      <c r="F15" s="2" t="s">
        <v>67</v>
      </c>
      <c r="G15" s="3" t="s">
        <v>68</v>
      </c>
      <c r="H15" s="31"/>
      <c r="I15" s="31"/>
      <c r="J15" s="36"/>
      <c r="K15" s="33"/>
      <c r="L15" s="33"/>
      <c r="M15" s="33"/>
      <c r="N15" s="34"/>
      <c r="O15" s="8">
        <f t="shared" si="0"/>
        <v>0</v>
      </c>
      <c r="P15" s="45"/>
      <c r="Q15" s="42">
        <f t="shared" si="1"/>
        <v>0</v>
      </c>
      <c r="R15" s="12">
        <f t="shared" si="2"/>
        <v>0</v>
      </c>
      <c r="S15" s="35"/>
    </row>
    <row r="16" spans="1:19" ht="69" customHeight="1">
      <c r="A16" s="4" t="s">
        <v>13</v>
      </c>
      <c r="B16" s="3" t="s">
        <v>69</v>
      </c>
      <c r="C16" s="4" t="s">
        <v>34</v>
      </c>
      <c r="D16" s="4">
        <v>80</v>
      </c>
      <c r="E16" s="2">
        <v>250</v>
      </c>
      <c r="F16" s="2" t="s">
        <v>67</v>
      </c>
      <c r="G16" s="3" t="s">
        <v>110</v>
      </c>
      <c r="H16" s="31"/>
      <c r="I16" s="31"/>
      <c r="J16" s="36"/>
      <c r="K16" s="33"/>
      <c r="L16" s="33"/>
      <c r="M16" s="33"/>
      <c r="N16" s="34"/>
      <c r="O16" s="8">
        <f t="shared" si="0"/>
        <v>0</v>
      </c>
      <c r="P16" s="45"/>
      <c r="Q16" s="42">
        <f t="shared" si="1"/>
        <v>0</v>
      </c>
      <c r="R16" s="12">
        <f t="shared" si="2"/>
        <v>0</v>
      </c>
      <c r="S16" s="35"/>
    </row>
    <row r="17" spans="1:19" ht="82.5" customHeight="1">
      <c r="A17" s="4" t="s">
        <v>14</v>
      </c>
      <c r="B17" s="3" t="s">
        <v>70</v>
      </c>
      <c r="C17" s="4" t="s">
        <v>34</v>
      </c>
      <c r="D17" s="4">
        <v>3</v>
      </c>
      <c r="E17" s="2">
        <v>1000</v>
      </c>
      <c r="F17" s="2" t="s">
        <v>59</v>
      </c>
      <c r="G17" s="3" t="s">
        <v>71</v>
      </c>
      <c r="H17" s="31"/>
      <c r="I17" s="31"/>
      <c r="J17" s="36"/>
      <c r="K17" s="33"/>
      <c r="L17" s="33"/>
      <c r="M17" s="33"/>
      <c r="N17" s="34"/>
      <c r="O17" s="8">
        <f t="shared" si="0"/>
        <v>0</v>
      </c>
      <c r="P17" s="45"/>
      <c r="Q17" s="42">
        <f t="shared" si="1"/>
        <v>0</v>
      </c>
      <c r="R17" s="12">
        <f t="shared" si="2"/>
        <v>0</v>
      </c>
      <c r="S17" s="35"/>
    </row>
    <row r="18" spans="1:19" ht="171" customHeight="1">
      <c r="A18" s="4" t="s">
        <v>16</v>
      </c>
      <c r="B18" s="3" t="s">
        <v>72</v>
      </c>
      <c r="C18" s="4" t="s">
        <v>34</v>
      </c>
      <c r="D18" s="4">
        <v>24</v>
      </c>
      <c r="E18" s="2">
        <v>1000</v>
      </c>
      <c r="F18" s="2" t="s">
        <v>59</v>
      </c>
      <c r="G18" s="3" t="s">
        <v>73</v>
      </c>
      <c r="H18" s="31"/>
      <c r="I18" s="31"/>
      <c r="J18" s="36"/>
      <c r="K18" s="33"/>
      <c r="L18" s="33"/>
      <c r="M18" s="33"/>
      <c r="N18" s="34"/>
      <c r="O18" s="8">
        <f t="shared" si="0"/>
        <v>0</v>
      </c>
      <c r="P18" s="45"/>
      <c r="Q18" s="42">
        <f t="shared" si="1"/>
        <v>0</v>
      </c>
      <c r="R18" s="12">
        <f t="shared" si="2"/>
        <v>0</v>
      </c>
      <c r="S18" s="35"/>
    </row>
    <row r="19" spans="1:19" ht="27.6" customHeight="1">
      <c r="A19" s="4" t="s">
        <v>17</v>
      </c>
      <c r="B19" s="3" t="s">
        <v>74</v>
      </c>
      <c r="C19" s="4" t="s">
        <v>34</v>
      </c>
      <c r="D19" s="4">
        <v>40</v>
      </c>
      <c r="E19" s="2">
        <v>5000</v>
      </c>
      <c r="F19" s="2" t="s">
        <v>59</v>
      </c>
      <c r="G19" s="3" t="s">
        <v>75</v>
      </c>
      <c r="H19" s="31"/>
      <c r="I19" s="31"/>
      <c r="J19" s="36"/>
      <c r="K19" s="33"/>
      <c r="L19" s="33"/>
      <c r="M19" s="33"/>
      <c r="N19" s="34"/>
      <c r="O19" s="8">
        <f t="shared" si="0"/>
        <v>0</v>
      </c>
      <c r="P19" s="45"/>
      <c r="Q19" s="42">
        <f t="shared" si="1"/>
        <v>0</v>
      </c>
      <c r="R19" s="12">
        <f t="shared" si="2"/>
        <v>0</v>
      </c>
      <c r="S19" s="35"/>
    </row>
    <row r="20" spans="1:19" ht="26.45" customHeight="1">
      <c r="A20" s="4" t="s">
        <v>31</v>
      </c>
      <c r="B20" s="3" t="s">
        <v>76</v>
      </c>
      <c r="C20" s="4" t="s">
        <v>34</v>
      </c>
      <c r="D20" s="4">
        <v>25</v>
      </c>
      <c r="E20" s="2">
        <v>5000</v>
      </c>
      <c r="F20" s="2" t="s">
        <v>59</v>
      </c>
      <c r="G20" s="3" t="s">
        <v>77</v>
      </c>
      <c r="H20" s="31"/>
      <c r="I20" s="31"/>
      <c r="J20" s="36"/>
      <c r="K20" s="33"/>
      <c r="L20" s="33"/>
      <c r="M20" s="33"/>
      <c r="N20" s="34"/>
      <c r="O20" s="8">
        <f t="shared" si="0"/>
        <v>0</v>
      </c>
      <c r="P20" s="45"/>
      <c r="Q20" s="42">
        <f t="shared" si="1"/>
        <v>0</v>
      </c>
      <c r="R20" s="12">
        <f t="shared" si="2"/>
        <v>0</v>
      </c>
      <c r="S20" s="35"/>
    </row>
    <row r="21" spans="1:19" ht="41.25" customHeight="1">
      <c r="A21" s="4" t="s">
        <v>32</v>
      </c>
      <c r="B21" s="3" t="s">
        <v>78</v>
      </c>
      <c r="C21" s="4" t="s">
        <v>34</v>
      </c>
      <c r="D21" s="4">
        <v>15</v>
      </c>
      <c r="E21" s="2">
        <v>500</v>
      </c>
      <c r="F21" s="2" t="s">
        <v>59</v>
      </c>
      <c r="G21" s="3" t="s">
        <v>79</v>
      </c>
      <c r="H21" s="31"/>
      <c r="I21" s="31"/>
      <c r="J21" s="36"/>
      <c r="K21" s="33"/>
      <c r="L21" s="33"/>
      <c r="M21" s="33"/>
      <c r="N21" s="34"/>
      <c r="O21" s="8">
        <f t="shared" si="0"/>
        <v>0</v>
      </c>
      <c r="P21" s="45"/>
      <c r="Q21" s="42">
        <f t="shared" si="1"/>
        <v>0</v>
      </c>
      <c r="R21" s="12">
        <f t="shared" si="2"/>
        <v>0</v>
      </c>
      <c r="S21" s="35"/>
    </row>
    <row r="22" spans="1:19" ht="54" customHeight="1">
      <c r="A22" s="4" t="s">
        <v>33</v>
      </c>
      <c r="B22" s="3" t="s">
        <v>80</v>
      </c>
      <c r="C22" s="4" t="s">
        <v>34</v>
      </c>
      <c r="D22" s="4">
        <v>6</v>
      </c>
      <c r="E22" s="2">
        <v>1000</v>
      </c>
      <c r="F22" s="2" t="s">
        <v>59</v>
      </c>
      <c r="G22" s="37" t="s">
        <v>81</v>
      </c>
      <c r="H22" s="31"/>
      <c r="I22" s="31"/>
      <c r="J22" s="36"/>
      <c r="K22" s="33"/>
      <c r="L22" s="33"/>
      <c r="M22" s="33"/>
      <c r="N22" s="34"/>
      <c r="O22" s="8">
        <f t="shared" si="0"/>
        <v>0</v>
      </c>
      <c r="P22" s="44"/>
      <c r="Q22" s="42">
        <f t="shared" si="1"/>
        <v>0</v>
      </c>
      <c r="R22" s="12">
        <f t="shared" si="2"/>
        <v>0</v>
      </c>
      <c r="S22" s="35"/>
    </row>
    <row r="23" spans="1:19" ht="57.75" customHeight="1">
      <c r="A23" s="4" t="s">
        <v>38</v>
      </c>
      <c r="B23" s="3" t="s">
        <v>82</v>
      </c>
      <c r="C23" s="4" t="s">
        <v>18</v>
      </c>
      <c r="D23" s="4">
        <v>2</v>
      </c>
      <c r="E23" s="2">
        <v>300</v>
      </c>
      <c r="F23" s="2" t="s">
        <v>59</v>
      </c>
      <c r="G23" s="3" t="s">
        <v>83</v>
      </c>
      <c r="H23" s="31"/>
      <c r="I23" s="31"/>
      <c r="J23" s="36"/>
      <c r="K23" s="33"/>
      <c r="L23" s="33"/>
      <c r="M23" s="33"/>
      <c r="N23" s="34"/>
      <c r="O23" s="8">
        <f t="shared" si="0"/>
        <v>0</v>
      </c>
      <c r="P23" s="45"/>
      <c r="Q23" s="42">
        <f t="shared" si="1"/>
        <v>0</v>
      </c>
      <c r="R23" s="12">
        <f t="shared" si="2"/>
        <v>0</v>
      </c>
      <c r="S23" s="35"/>
    </row>
    <row r="24" spans="1:19" ht="42.6" customHeight="1">
      <c r="A24" s="4" t="s">
        <v>39</v>
      </c>
      <c r="B24" s="3" t="s">
        <v>84</v>
      </c>
      <c r="C24" s="4" t="s">
        <v>34</v>
      </c>
      <c r="D24" s="4">
        <v>140</v>
      </c>
      <c r="E24" s="2">
        <v>25</v>
      </c>
      <c r="F24" s="2" t="s">
        <v>24</v>
      </c>
      <c r="G24" s="3" t="s">
        <v>156</v>
      </c>
      <c r="H24" s="31"/>
      <c r="I24" s="31"/>
      <c r="J24" s="36"/>
      <c r="K24" s="33"/>
      <c r="L24" s="33"/>
      <c r="M24" s="33"/>
      <c r="N24" s="34"/>
      <c r="O24" s="8">
        <f t="shared" si="0"/>
        <v>0</v>
      </c>
      <c r="P24" s="45"/>
      <c r="Q24" s="42">
        <f t="shared" si="1"/>
        <v>0</v>
      </c>
      <c r="R24" s="12">
        <f t="shared" si="2"/>
        <v>0</v>
      </c>
      <c r="S24" s="35"/>
    </row>
    <row r="25" spans="1:19" ht="94.5" customHeight="1">
      <c r="A25" s="4" t="s">
        <v>40</v>
      </c>
      <c r="B25" s="37" t="s">
        <v>85</v>
      </c>
      <c r="C25" s="6" t="s">
        <v>34</v>
      </c>
      <c r="D25" s="4">
        <v>10</v>
      </c>
      <c r="E25" s="2">
        <v>500</v>
      </c>
      <c r="F25" s="2" t="s">
        <v>59</v>
      </c>
      <c r="G25" s="37" t="s">
        <v>119</v>
      </c>
      <c r="H25" s="31"/>
      <c r="I25" s="31"/>
      <c r="J25" s="36"/>
      <c r="K25" s="33"/>
      <c r="L25" s="33"/>
      <c r="M25" s="33"/>
      <c r="N25" s="34"/>
      <c r="O25" s="8">
        <f t="shared" si="0"/>
        <v>0</v>
      </c>
      <c r="P25" s="45"/>
      <c r="Q25" s="42">
        <f t="shared" si="1"/>
        <v>0</v>
      </c>
      <c r="R25" s="12">
        <f t="shared" si="2"/>
        <v>0</v>
      </c>
      <c r="S25" s="35"/>
    </row>
    <row r="26" spans="1:19" ht="73.5" customHeight="1">
      <c r="A26" s="4" t="s">
        <v>41</v>
      </c>
      <c r="B26" s="3" t="s">
        <v>86</v>
      </c>
      <c r="C26" s="4" t="s">
        <v>34</v>
      </c>
      <c r="D26" s="4">
        <v>1</v>
      </c>
      <c r="E26" s="2">
        <v>600</v>
      </c>
      <c r="F26" s="2" t="s">
        <v>67</v>
      </c>
      <c r="G26" s="3" t="s">
        <v>87</v>
      </c>
      <c r="H26" s="31"/>
      <c r="I26" s="31"/>
      <c r="J26" s="36"/>
      <c r="K26" s="33"/>
      <c r="L26" s="33"/>
      <c r="M26" s="33"/>
      <c r="N26" s="34"/>
      <c r="O26" s="8">
        <f t="shared" si="0"/>
        <v>0</v>
      </c>
      <c r="P26" s="45"/>
      <c r="Q26" s="42">
        <f t="shared" si="1"/>
        <v>0</v>
      </c>
      <c r="R26" s="12">
        <f t="shared" si="2"/>
        <v>0</v>
      </c>
      <c r="S26" s="35"/>
    </row>
    <row r="27" spans="1:19" ht="136.5" customHeight="1">
      <c r="A27" s="4" t="s">
        <v>42</v>
      </c>
      <c r="B27" s="3" t="s">
        <v>160</v>
      </c>
      <c r="C27" s="4" t="s">
        <v>34</v>
      </c>
      <c r="D27" s="4">
        <v>64</v>
      </c>
      <c r="E27" s="2">
        <v>1000</v>
      </c>
      <c r="F27" s="2" t="s">
        <v>59</v>
      </c>
      <c r="G27" s="58" t="s">
        <v>172</v>
      </c>
      <c r="H27" s="31"/>
      <c r="I27" s="31"/>
      <c r="J27" s="36"/>
      <c r="K27" s="33"/>
      <c r="L27" s="33"/>
      <c r="M27" s="33"/>
      <c r="N27" s="34"/>
      <c r="O27" s="8">
        <f t="shared" si="0"/>
        <v>0</v>
      </c>
      <c r="P27" s="45"/>
      <c r="Q27" s="42">
        <f t="shared" si="1"/>
        <v>0</v>
      </c>
      <c r="R27" s="12">
        <f t="shared" si="2"/>
        <v>0</v>
      </c>
      <c r="S27" s="35"/>
    </row>
    <row r="28" spans="1:19" ht="109.5" customHeight="1">
      <c r="A28" s="4" t="s">
        <v>43</v>
      </c>
      <c r="B28" s="7" t="s">
        <v>161</v>
      </c>
      <c r="C28" s="4" t="s">
        <v>34</v>
      </c>
      <c r="D28" s="4">
        <v>56</v>
      </c>
      <c r="E28" s="2">
        <v>1000</v>
      </c>
      <c r="F28" s="2" t="s">
        <v>59</v>
      </c>
      <c r="G28" s="58" t="s">
        <v>173</v>
      </c>
      <c r="H28" s="31"/>
      <c r="I28" s="31"/>
      <c r="J28" s="36"/>
      <c r="K28" s="33"/>
      <c r="L28" s="33"/>
      <c r="M28" s="33"/>
      <c r="N28" s="34"/>
      <c r="O28" s="8">
        <f t="shared" si="0"/>
        <v>0</v>
      </c>
      <c r="P28" s="45"/>
      <c r="Q28" s="42">
        <f t="shared" si="1"/>
        <v>0</v>
      </c>
      <c r="R28" s="12">
        <f t="shared" si="2"/>
        <v>0</v>
      </c>
      <c r="S28" s="35"/>
    </row>
    <row r="29" spans="1:19" ht="96" customHeight="1">
      <c r="A29" s="4" t="s">
        <v>44</v>
      </c>
      <c r="B29" s="7" t="s">
        <v>88</v>
      </c>
      <c r="C29" s="4" t="s">
        <v>34</v>
      </c>
      <c r="D29" s="4">
        <v>950</v>
      </c>
      <c r="E29" s="2">
        <v>750</v>
      </c>
      <c r="F29" s="2" t="s">
        <v>59</v>
      </c>
      <c r="G29" s="7" t="s">
        <v>89</v>
      </c>
      <c r="H29" s="31"/>
      <c r="I29" s="31"/>
      <c r="J29" s="36"/>
      <c r="K29" s="33"/>
      <c r="L29" s="33"/>
      <c r="M29" s="33"/>
      <c r="N29" s="34"/>
      <c r="O29" s="8">
        <f t="shared" si="0"/>
        <v>0</v>
      </c>
      <c r="P29" s="45"/>
      <c r="Q29" s="42">
        <f t="shared" si="1"/>
        <v>0</v>
      </c>
      <c r="R29" s="12">
        <f t="shared" si="2"/>
        <v>0</v>
      </c>
      <c r="S29" s="35"/>
    </row>
    <row r="30" spans="1:19" ht="129" customHeight="1">
      <c r="A30" s="4" t="s">
        <v>45</v>
      </c>
      <c r="B30" s="7" t="s">
        <v>90</v>
      </c>
      <c r="C30" s="4" t="s">
        <v>34</v>
      </c>
      <c r="D30" s="4">
        <v>9</v>
      </c>
      <c r="E30" s="2">
        <v>10</v>
      </c>
      <c r="F30" s="2" t="s">
        <v>55</v>
      </c>
      <c r="G30" s="7" t="s">
        <v>157</v>
      </c>
      <c r="H30" s="31"/>
      <c r="I30" s="31"/>
      <c r="J30" s="36"/>
      <c r="K30" s="33"/>
      <c r="L30" s="33"/>
      <c r="M30" s="33"/>
      <c r="N30" s="34"/>
      <c r="O30" s="8">
        <f t="shared" si="0"/>
        <v>0</v>
      </c>
      <c r="P30" s="45"/>
      <c r="Q30" s="42">
        <f t="shared" si="1"/>
        <v>0</v>
      </c>
      <c r="R30" s="12">
        <f t="shared" si="2"/>
        <v>0</v>
      </c>
      <c r="S30" s="35"/>
    </row>
    <row r="31" spans="1:19" ht="126" customHeight="1">
      <c r="A31" s="4" t="s">
        <v>46</v>
      </c>
      <c r="B31" s="7" t="s">
        <v>91</v>
      </c>
      <c r="C31" s="4" t="s">
        <v>34</v>
      </c>
      <c r="D31" s="4">
        <v>1</v>
      </c>
      <c r="E31" s="2">
        <v>1600</v>
      </c>
      <c r="F31" s="2" t="s">
        <v>59</v>
      </c>
      <c r="G31" s="7" t="s">
        <v>92</v>
      </c>
      <c r="H31" s="31"/>
      <c r="I31" s="31"/>
      <c r="J31" s="36"/>
      <c r="K31" s="33"/>
      <c r="L31" s="33"/>
      <c r="M31" s="33"/>
      <c r="N31" s="34"/>
      <c r="O31" s="8">
        <f t="shared" si="0"/>
        <v>0</v>
      </c>
      <c r="P31" s="45"/>
      <c r="Q31" s="42">
        <f t="shared" si="1"/>
        <v>0</v>
      </c>
      <c r="R31" s="12">
        <f t="shared" si="2"/>
        <v>0</v>
      </c>
      <c r="S31" s="35"/>
    </row>
    <row r="32" spans="1:19" ht="108.75" customHeight="1">
      <c r="A32" s="4" t="s">
        <v>47</v>
      </c>
      <c r="B32" s="3" t="s">
        <v>93</v>
      </c>
      <c r="C32" s="4" t="s">
        <v>34</v>
      </c>
      <c r="D32" s="4">
        <v>56</v>
      </c>
      <c r="E32" s="2">
        <v>1000</v>
      </c>
      <c r="F32" s="2" t="s">
        <v>59</v>
      </c>
      <c r="G32" s="58" t="s">
        <v>174</v>
      </c>
      <c r="H32" s="31"/>
      <c r="I32" s="31"/>
      <c r="J32" s="36"/>
      <c r="K32" s="33"/>
      <c r="L32" s="33"/>
      <c r="M32" s="33"/>
      <c r="N32" s="34"/>
      <c r="O32" s="8">
        <f t="shared" si="0"/>
        <v>0</v>
      </c>
      <c r="P32" s="45"/>
      <c r="Q32" s="42">
        <f t="shared" si="1"/>
        <v>0</v>
      </c>
      <c r="R32" s="12">
        <f t="shared" si="2"/>
        <v>0</v>
      </c>
      <c r="S32" s="35"/>
    </row>
    <row r="33" spans="1:19" ht="107.25" customHeight="1">
      <c r="A33" s="4" t="s">
        <v>48</v>
      </c>
      <c r="B33" s="3" t="s">
        <v>95</v>
      </c>
      <c r="C33" s="4" t="s">
        <v>34</v>
      </c>
      <c r="D33" s="4">
        <v>2</v>
      </c>
      <c r="E33" s="2">
        <v>10</v>
      </c>
      <c r="F33" s="2" t="s">
        <v>55</v>
      </c>
      <c r="G33" s="7" t="s">
        <v>158</v>
      </c>
      <c r="H33" s="31"/>
      <c r="I33" s="31"/>
      <c r="J33" s="36"/>
      <c r="K33" s="33"/>
      <c r="L33" s="33"/>
      <c r="M33" s="33"/>
      <c r="N33" s="34"/>
      <c r="O33" s="8">
        <f t="shared" si="0"/>
        <v>0</v>
      </c>
      <c r="P33" s="45"/>
      <c r="Q33" s="42">
        <f t="shared" si="1"/>
        <v>0</v>
      </c>
      <c r="R33" s="12">
        <f t="shared" si="2"/>
        <v>0</v>
      </c>
      <c r="S33" s="35"/>
    </row>
    <row r="34" spans="1:19" ht="46.5" customHeight="1">
      <c r="A34" s="4" t="s">
        <v>94</v>
      </c>
      <c r="B34" s="3" t="s">
        <v>153</v>
      </c>
      <c r="C34" s="4" t="s">
        <v>34</v>
      </c>
      <c r="D34" s="4">
        <v>16</v>
      </c>
      <c r="E34" s="47">
        <v>150</v>
      </c>
      <c r="F34" s="47" t="s">
        <v>165</v>
      </c>
      <c r="G34" s="7" t="s">
        <v>159</v>
      </c>
      <c r="H34" s="31"/>
      <c r="I34" s="31"/>
      <c r="J34" s="36"/>
      <c r="K34" s="33"/>
      <c r="L34" s="33"/>
      <c r="M34" s="33"/>
      <c r="N34" s="34"/>
      <c r="O34" s="8">
        <f>ROUND(N34*J34,2)</f>
        <v>0</v>
      </c>
      <c r="P34" s="45"/>
      <c r="Q34" s="42">
        <f t="shared" si="1"/>
        <v>0</v>
      </c>
      <c r="R34" s="12">
        <f t="shared" si="2"/>
        <v>0</v>
      </c>
      <c r="S34" s="35"/>
    </row>
    <row r="35" spans="1:19" ht="80.25" customHeight="1">
      <c r="A35" s="4" t="s">
        <v>96</v>
      </c>
      <c r="B35" s="3" t="s">
        <v>98</v>
      </c>
      <c r="C35" s="4" t="s">
        <v>34</v>
      </c>
      <c r="D35" s="4">
        <v>100</v>
      </c>
      <c r="E35" s="2">
        <v>300</v>
      </c>
      <c r="F35" s="2" t="s">
        <v>99</v>
      </c>
      <c r="G35" s="7" t="s">
        <v>100</v>
      </c>
      <c r="H35" s="31"/>
      <c r="I35" s="31"/>
      <c r="J35" s="36"/>
      <c r="K35" s="33"/>
      <c r="L35" s="33"/>
      <c r="M35" s="33"/>
      <c r="N35" s="34"/>
      <c r="O35" s="8">
        <f>ROUND(N35*J35,2)</f>
        <v>0</v>
      </c>
      <c r="P35" s="45"/>
      <c r="Q35" s="42">
        <f t="shared" si="1"/>
        <v>0</v>
      </c>
      <c r="R35" s="12">
        <f t="shared" si="2"/>
        <v>0</v>
      </c>
      <c r="S35" s="35"/>
    </row>
    <row r="36" spans="1:19" ht="54" customHeight="1">
      <c r="A36" s="4" t="s">
        <v>97</v>
      </c>
      <c r="B36" s="3" t="s">
        <v>102</v>
      </c>
      <c r="C36" s="4" t="s">
        <v>18</v>
      </c>
      <c r="D36" s="4">
        <v>10</v>
      </c>
      <c r="E36" s="2">
        <v>250</v>
      </c>
      <c r="F36" s="2" t="s">
        <v>59</v>
      </c>
      <c r="G36" s="7" t="s">
        <v>103</v>
      </c>
      <c r="H36" s="31"/>
      <c r="I36" s="31"/>
      <c r="J36" s="36"/>
      <c r="K36" s="33"/>
      <c r="L36" s="33"/>
      <c r="M36" s="33"/>
      <c r="N36" s="34"/>
      <c r="O36" s="8">
        <f t="shared" si="0"/>
        <v>0</v>
      </c>
      <c r="P36" s="45"/>
      <c r="Q36" s="42">
        <f t="shared" si="1"/>
        <v>0</v>
      </c>
      <c r="R36" s="12">
        <f t="shared" si="2"/>
        <v>0</v>
      </c>
      <c r="S36" s="35"/>
    </row>
    <row r="37" spans="1:19" ht="33" customHeight="1">
      <c r="A37" s="4" t="s">
        <v>101</v>
      </c>
      <c r="B37" s="3" t="s">
        <v>105</v>
      </c>
      <c r="C37" s="4" t="s">
        <v>34</v>
      </c>
      <c r="D37" s="4">
        <v>5</v>
      </c>
      <c r="E37" s="2">
        <v>50</v>
      </c>
      <c r="F37" s="2" t="s">
        <v>59</v>
      </c>
      <c r="G37" s="7" t="s">
        <v>105</v>
      </c>
      <c r="H37" s="31"/>
      <c r="I37" s="31"/>
      <c r="J37" s="36"/>
      <c r="K37" s="33"/>
      <c r="L37" s="33"/>
      <c r="M37" s="33"/>
      <c r="N37" s="34"/>
      <c r="O37" s="8">
        <f t="shared" si="0"/>
        <v>0</v>
      </c>
      <c r="P37" s="45"/>
      <c r="Q37" s="42">
        <f t="shared" si="1"/>
        <v>0</v>
      </c>
      <c r="R37" s="12">
        <f t="shared" si="2"/>
        <v>0</v>
      </c>
      <c r="S37" s="35"/>
    </row>
    <row r="38" spans="1:19" ht="72.75" customHeight="1">
      <c r="A38" s="4" t="s">
        <v>104</v>
      </c>
      <c r="B38" s="3" t="s">
        <v>106</v>
      </c>
      <c r="C38" s="4" t="s">
        <v>34</v>
      </c>
      <c r="D38" s="4">
        <v>10</v>
      </c>
      <c r="E38" s="2">
        <v>1000</v>
      </c>
      <c r="F38" s="2" t="s">
        <v>59</v>
      </c>
      <c r="G38" s="3" t="s">
        <v>107</v>
      </c>
      <c r="H38" s="31"/>
      <c r="I38" s="31"/>
      <c r="J38" s="36"/>
      <c r="K38" s="33"/>
      <c r="L38" s="33"/>
      <c r="M38" s="33"/>
      <c r="N38" s="34"/>
      <c r="O38" s="8">
        <f t="shared" si="0"/>
        <v>0</v>
      </c>
      <c r="P38" s="45"/>
      <c r="Q38" s="42">
        <f t="shared" si="1"/>
        <v>0</v>
      </c>
      <c r="R38" s="12">
        <f t="shared" si="2"/>
        <v>0</v>
      </c>
      <c r="S38" s="35"/>
    </row>
    <row r="39" spans="1:19" ht="71.25" customHeight="1">
      <c r="A39" s="4" t="s">
        <v>154</v>
      </c>
      <c r="B39" s="3" t="s">
        <v>146</v>
      </c>
      <c r="C39" s="4" t="s">
        <v>34</v>
      </c>
      <c r="D39" s="4">
        <v>20</v>
      </c>
      <c r="E39" s="2">
        <v>1000</v>
      </c>
      <c r="F39" s="2" t="s">
        <v>59</v>
      </c>
      <c r="G39" s="3" t="s">
        <v>164</v>
      </c>
      <c r="H39" s="31"/>
      <c r="I39" s="31"/>
      <c r="J39" s="36"/>
      <c r="K39" s="33"/>
      <c r="L39" s="33"/>
      <c r="M39" s="33"/>
      <c r="N39" s="34"/>
      <c r="O39" s="8">
        <f t="shared" si="0"/>
        <v>0</v>
      </c>
      <c r="P39" s="45"/>
      <c r="Q39" s="42">
        <f t="shared" si="1"/>
        <v>0</v>
      </c>
      <c r="R39" s="12">
        <f t="shared" si="2"/>
        <v>0</v>
      </c>
      <c r="S39" s="35"/>
    </row>
    <row r="40" spans="1:19" ht="30" customHeight="1">
      <c r="A40" s="51" t="s">
        <v>120</v>
      </c>
      <c r="B40" s="51"/>
      <c r="C40" s="51"/>
      <c r="D40" s="51"/>
      <c r="E40" s="51"/>
      <c r="F40" s="51"/>
      <c r="G40" s="51"/>
      <c r="H40" s="51"/>
      <c r="I40" s="51"/>
      <c r="J40" s="51"/>
      <c r="K40" s="51"/>
      <c r="L40" s="51"/>
      <c r="M40" s="51"/>
      <c r="N40" s="51"/>
      <c r="O40" s="38">
        <f>SUM(O7:O39)</f>
        <v>0</v>
      </c>
      <c r="P40" s="38" t="s">
        <v>19</v>
      </c>
      <c r="Q40" s="38" t="s">
        <v>19</v>
      </c>
      <c r="R40" s="38">
        <f>SUM(R7:R39)</f>
        <v>0</v>
      </c>
      <c r="S40" s="24" t="s">
        <v>19</v>
      </c>
    </row>
    <row r="41" spans="1:19" ht="30" customHeight="1">
      <c r="A41" s="51" t="s">
        <v>108</v>
      </c>
      <c r="B41" s="51"/>
      <c r="C41" s="51"/>
      <c r="D41" s="51"/>
      <c r="E41" s="51"/>
      <c r="F41" s="51"/>
      <c r="G41" s="51"/>
      <c r="H41" s="51"/>
      <c r="I41" s="51"/>
      <c r="J41" s="51"/>
      <c r="K41" s="51"/>
      <c r="L41" s="51"/>
      <c r="M41" s="51"/>
      <c r="N41" s="51"/>
      <c r="O41" s="41">
        <f>O40*70%</f>
        <v>0</v>
      </c>
      <c r="P41" s="38" t="s">
        <v>19</v>
      </c>
      <c r="Q41" s="38" t="s">
        <v>19</v>
      </c>
      <c r="R41" s="43">
        <f>R40*70%</f>
        <v>0</v>
      </c>
      <c r="S41" s="24" t="s">
        <v>19</v>
      </c>
    </row>
    <row r="42" spans="1:19" ht="30" customHeight="1">
      <c r="A42" s="54" t="s">
        <v>37</v>
      </c>
      <c r="B42" s="54"/>
      <c r="C42" s="54"/>
      <c r="D42" s="54"/>
      <c r="E42" s="54"/>
      <c r="F42" s="54"/>
      <c r="G42" s="54"/>
      <c r="H42" s="54"/>
      <c r="I42" s="54"/>
      <c r="J42" s="54"/>
      <c r="K42" s="54"/>
      <c r="L42" s="54"/>
      <c r="M42" s="54"/>
      <c r="N42" s="54"/>
      <c r="O42" s="41">
        <f>O40*120%</f>
        <v>0</v>
      </c>
      <c r="P42" s="38" t="s">
        <v>19</v>
      </c>
      <c r="Q42" s="38" t="s">
        <v>19</v>
      </c>
      <c r="R42" s="43">
        <f>R40*120%</f>
        <v>0</v>
      </c>
      <c r="S42" s="24" t="s">
        <v>19</v>
      </c>
    </row>
    <row r="43" spans="1:19" customFormat="1" ht="45" customHeight="1">
      <c r="A43" s="59" t="s">
        <v>175</v>
      </c>
      <c r="B43" s="59"/>
      <c r="C43" s="59"/>
      <c r="D43" s="59"/>
      <c r="E43" s="59"/>
      <c r="F43" s="59"/>
      <c r="G43" s="59"/>
      <c r="H43" s="59"/>
      <c r="I43" s="59"/>
      <c r="J43" s="59"/>
      <c r="K43" s="59"/>
      <c r="L43" s="59"/>
      <c r="M43" s="59"/>
      <c r="N43" s="59"/>
      <c r="O43" s="59"/>
      <c r="P43" s="59"/>
      <c r="Q43" s="59"/>
      <c r="R43" s="59"/>
      <c r="S43" s="60"/>
    </row>
    <row r="44" spans="1:19" customFormat="1" ht="45" customHeight="1">
      <c r="A44" s="59" t="s">
        <v>176</v>
      </c>
      <c r="B44" s="59"/>
      <c r="C44" s="59"/>
      <c r="D44" s="59"/>
      <c r="E44" s="59"/>
      <c r="F44" s="59"/>
      <c r="G44" s="59"/>
      <c r="H44" s="59"/>
      <c r="I44" s="59"/>
      <c r="J44" s="59"/>
      <c r="K44" s="59"/>
      <c r="L44" s="59"/>
      <c r="M44" s="59"/>
      <c r="N44" s="59"/>
      <c r="O44" s="59"/>
      <c r="P44" s="59"/>
      <c r="Q44" s="59"/>
      <c r="R44" s="59"/>
      <c r="S44" s="60"/>
    </row>
    <row r="45" spans="1:19" customFormat="1" ht="32.25" customHeight="1">
      <c r="A45" s="61" t="s">
        <v>25</v>
      </c>
      <c r="B45" s="62"/>
      <c r="C45" s="62"/>
      <c r="D45" s="62"/>
      <c r="E45" s="62"/>
      <c r="F45" s="62"/>
      <c r="G45" s="62"/>
      <c r="H45" s="62"/>
      <c r="I45" s="62"/>
      <c r="J45" s="62"/>
      <c r="K45" s="62"/>
      <c r="L45" s="62"/>
      <c r="M45" s="62"/>
      <c r="N45" s="62"/>
      <c r="O45" s="62"/>
      <c r="P45" s="62"/>
      <c r="Q45" s="62"/>
      <c r="R45" s="62"/>
      <c r="S45" s="63"/>
    </row>
    <row r="46" spans="1:19" customFormat="1" ht="30" customHeight="1">
      <c r="A46" s="64" t="s">
        <v>20</v>
      </c>
      <c r="B46" s="64"/>
      <c r="C46" s="64"/>
      <c r="D46" s="64"/>
      <c r="E46" s="64"/>
      <c r="F46" s="65" t="s">
        <v>21</v>
      </c>
      <c r="G46" s="66"/>
      <c r="H46" s="66"/>
      <c r="I46" s="66"/>
      <c r="J46" s="66"/>
      <c r="K46" s="66"/>
      <c r="L46" s="66"/>
      <c r="M46" s="66"/>
      <c r="N46" s="66"/>
      <c r="O46" s="66"/>
      <c r="P46" s="66"/>
      <c r="Q46" s="66"/>
      <c r="R46" s="66"/>
      <c r="S46" s="67"/>
    </row>
    <row r="47" spans="1:19" customFormat="1" ht="30" customHeight="1">
      <c r="A47" s="68" t="s">
        <v>22</v>
      </c>
      <c r="B47" s="68"/>
      <c r="C47" s="68"/>
      <c r="D47" s="68"/>
      <c r="E47" s="68"/>
      <c r="F47" s="69" t="s">
        <v>23</v>
      </c>
      <c r="G47" s="70"/>
      <c r="H47" s="70"/>
      <c r="I47" s="70"/>
      <c r="J47" s="70"/>
      <c r="K47" s="70"/>
      <c r="L47" s="70"/>
      <c r="M47" s="70"/>
      <c r="N47" s="70"/>
      <c r="O47" s="70"/>
      <c r="P47" s="70"/>
      <c r="Q47" s="70"/>
      <c r="R47" s="70"/>
      <c r="S47" s="71"/>
    </row>
    <row r="48" spans="1:19" customFormat="1" ht="30" customHeight="1">
      <c r="A48" s="72" t="s">
        <v>168</v>
      </c>
      <c r="B48" s="72"/>
      <c r="C48" s="72"/>
      <c r="D48" s="72"/>
      <c r="E48" s="72"/>
      <c r="F48" s="72"/>
      <c r="G48" s="72"/>
      <c r="H48" s="72"/>
      <c r="I48" s="72"/>
      <c r="J48" s="72"/>
      <c r="K48" s="72"/>
      <c r="L48" s="72"/>
      <c r="M48" s="72"/>
      <c r="N48" s="72"/>
      <c r="O48" s="72"/>
      <c r="P48" s="72"/>
      <c r="Q48" s="72"/>
      <c r="R48" s="72"/>
      <c r="S48" s="72"/>
    </row>
    <row r="49" spans="1:19" customFormat="1" ht="30" customHeight="1">
      <c r="A49" s="73" t="s">
        <v>169</v>
      </c>
      <c r="B49" s="73"/>
      <c r="C49" s="73"/>
      <c r="D49" s="73"/>
      <c r="E49" s="73"/>
      <c r="F49" s="73"/>
      <c r="G49" s="73"/>
      <c r="H49" s="73"/>
      <c r="I49" s="73"/>
      <c r="J49" s="73"/>
      <c r="K49" s="73"/>
      <c r="L49" s="73"/>
      <c r="M49" s="73"/>
      <c r="N49" s="73"/>
      <c r="O49" s="73"/>
      <c r="P49" s="73"/>
      <c r="Q49" s="73"/>
      <c r="R49" s="73"/>
      <c r="S49" s="73"/>
    </row>
  </sheetData>
  <mergeCells count="32">
    <mergeCell ref="A42:N42"/>
    <mergeCell ref="A47:E47"/>
    <mergeCell ref="A45:S45"/>
    <mergeCell ref="A46:E46"/>
    <mergeCell ref="A1:S1"/>
    <mergeCell ref="A2:S2"/>
    <mergeCell ref="A3:S3"/>
    <mergeCell ref="A4:A5"/>
    <mergeCell ref="B4:B5"/>
    <mergeCell ref="C4:C5"/>
    <mergeCell ref="D4:D5"/>
    <mergeCell ref="E4:F4"/>
    <mergeCell ref="G4:G5"/>
    <mergeCell ref="H4:I4"/>
    <mergeCell ref="J4:J5"/>
    <mergeCell ref="K4:K5"/>
    <mergeCell ref="R4:R5"/>
    <mergeCell ref="S4:S5"/>
    <mergeCell ref="A40:N40"/>
    <mergeCell ref="A41:N41"/>
    <mergeCell ref="M4:M5"/>
    <mergeCell ref="N4:N5"/>
    <mergeCell ref="O4:O5"/>
    <mergeCell ref="P4:P5"/>
    <mergeCell ref="Q4:Q5"/>
    <mergeCell ref="L4:L5"/>
    <mergeCell ref="A49:S49"/>
    <mergeCell ref="F46:S46"/>
    <mergeCell ref="F47:S47"/>
    <mergeCell ref="A48:S48"/>
    <mergeCell ref="A43:R43"/>
    <mergeCell ref="A44:R44"/>
  </mergeCells>
  <phoneticPr fontId="3" type="noConversion"/>
  <pageMargins left="0.25" right="0.25" top="0.75" bottom="0.75" header="0.3" footer="0.3"/>
  <pageSetup paperSize="9" scale="33"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E77F9-CF08-4F0D-8001-362C84B588D9}">
  <sheetPr>
    <pageSetUpPr fitToPage="1"/>
  </sheetPr>
  <dimension ref="A1:S34"/>
  <sheetViews>
    <sheetView view="pageBreakPreview" zoomScale="75" zoomScaleNormal="100" zoomScaleSheetLayoutView="75" workbookViewId="0">
      <selection activeCell="G9" sqref="G9"/>
    </sheetView>
  </sheetViews>
  <sheetFormatPr defaultColWidth="9.140625" defaultRowHeight="12.75"/>
  <cols>
    <col min="1" max="1" width="5.28515625" style="29" customWidth="1"/>
    <col min="2" max="2" width="26.28515625" style="29" customWidth="1"/>
    <col min="3" max="3" width="10.7109375" style="29" customWidth="1"/>
    <col min="4" max="4" width="20" style="29" customWidth="1"/>
    <col min="5" max="6" width="10.7109375" style="29" customWidth="1"/>
    <col min="7" max="7" width="82.42578125" style="29" customWidth="1"/>
    <col min="8" max="9" width="10" style="29" customWidth="1"/>
    <col min="10" max="10" width="33.85546875" style="29" customWidth="1"/>
    <col min="11" max="11" width="11.140625" style="29" customWidth="1"/>
    <col min="12" max="12" width="25" style="29" customWidth="1"/>
    <col min="13" max="13" width="13.7109375" style="29" customWidth="1"/>
    <col min="14" max="14" width="25.7109375" style="29" customWidth="1"/>
    <col min="15" max="15" width="14.7109375" style="29" customWidth="1"/>
    <col min="16" max="16" width="12.42578125" style="29" customWidth="1"/>
    <col min="17" max="17" width="32.7109375" style="29" customWidth="1"/>
    <col min="18" max="18" width="22.5703125" style="29" customWidth="1"/>
    <col min="19" max="19" width="78" style="29" customWidth="1"/>
    <col min="20" max="16384" width="9.140625" style="5"/>
  </cols>
  <sheetData>
    <row r="1" spans="1:19" ht="20.25" customHeight="1">
      <c r="A1" s="55" t="s">
        <v>166</v>
      </c>
      <c r="B1" s="55"/>
      <c r="C1" s="55"/>
      <c r="D1" s="55"/>
      <c r="E1" s="55"/>
      <c r="F1" s="55"/>
      <c r="G1" s="55"/>
      <c r="H1" s="55"/>
      <c r="I1" s="55"/>
      <c r="J1" s="55"/>
      <c r="K1" s="55"/>
      <c r="L1" s="55"/>
      <c r="M1" s="55"/>
      <c r="N1" s="55"/>
      <c r="O1" s="55"/>
      <c r="P1" s="55"/>
      <c r="Q1" s="55"/>
      <c r="R1" s="55"/>
      <c r="S1" s="55"/>
    </row>
    <row r="2" spans="1:19" ht="20.25" customHeight="1">
      <c r="A2" s="55" t="s">
        <v>167</v>
      </c>
      <c r="B2" s="55"/>
      <c r="C2" s="55"/>
      <c r="D2" s="55"/>
      <c r="E2" s="55"/>
      <c r="F2" s="55"/>
      <c r="G2" s="55"/>
      <c r="H2" s="55"/>
      <c r="I2" s="55"/>
      <c r="J2" s="55"/>
      <c r="K2" s="55"/>
      <c r="L2" s="55"/>
      <c r="M2" s="55"/>
      <c r="N2" s="55"/>
      <c r="O2" s="55"/>
      <c r="P2" s="55"/>
      <c r="Q2" s="55"/>
      <c r="R2" s="55"/>
      <c r="S2" s="55"/>
    </row>
    <row r="3" spans="1:19" ht="20.25" customHeight="1">
      <c r="A3" s="55" t="s">
        <v>171</v>
      </c>
      <c r="B3" s="55"/>
      <c r="C3" s="55"/>
      <c r="D3" s="55"/>
      <c r="E3" s="55"/>
      <c r="F3" s="55"/>
      <c r="G3" s="55"/>
      <c r="H3" s="55"/>
      <c r="I3" s="55"/>
      <c r="J3" s="55"/>
      <c r="K3" s="55"/>
      <c r="L3" s="55"/>
      <c r="M3" s="55"/>
      <c r="N3" s="55"/>
      <c r="O3" s="55"/>
      <c r="P3" s="55"/>
      <c r="Q3" s="55"/>
      <c r="R3" s="55"/>
      <c r="S3" s="55"/>
    </row>
    <row r="4" spans="1:19" ht="101.25" customHeight="1">
      <c r="A4" s="56" t="s">
        <v>0</v>
      </c>
      <c r="B4" s="49" t="s">
        <v>1</v>
      </c>
      <c r="C4" s="56" t="s">
        <v>2</v>
      </c>
      <c r="D4" s="57" t="s">
        <v>121</v>
      </c>
      <c r="E4" s="49" t="s">
        <v>26</v>
      </c>
      <c r="F4" s="49"/>
      <c r="G4" s="56" t="s">
        <v>122</v>
      </c>
      <c r="H4" s="49" t="s">
        <v>123</v>
      </c>
      <c r="I4" s="49"/>
      <c r="J4" s="49" t="s">
        <v>27</v>
      </c>
      <c r="K4" s="49" t="s">
        <v>114</v>
      </c>
      <c r="L4" s="52" t="s">
        <v>118</v>
      </c>
      <c r="M4" s="49" t="s">
        <v>113</v>
      </c>
      <c r="N4" s="49" t="s">
        <v>112</v>
      </c>
      <c r="O4" s="49" t="s">
        <v>115</v>
      </c>
      <c r="P4" s="49" t="s">
        <v>3</v>
      </c>
      <c r="Q4" s="52" t="s">
        <v>116</v>
      </c>
      <c r="R4" s="49" t="s">
        <v>117</v>
      </c>
      <c r="S4" s="50" t="s">
        <v>28</v>
      </c>
    </row>
    <row r="5" spans="1:19" ht="13.5" customHeight="1">
      <c r="A5" s="56"/>
      <c r="B5" s="49"/>
      <c r="C5" s="56"/>
      <c r="D5" s="57"/>
      <c r="E5" s="1" t="s">
        <v>29</v>
      </c>
      <c r="F5" s="1" t="s">
        <v>30</v>
      </c>
      <c r="G5" s="56"/>
      <c r="H5" s="1" t="s">
        <v>29</v>
      </c>
      <c r="I5" s="1" t="s">
        <v>30</v>
      </c>
      <c r="J5" s="49"/>
      <c r="K5" s="49"/>
      <c r="L5" s="53"/>
      <c r="M5" s="49"/>
      <c r="N5" s="49"/>
      <c r="O5" s="49"/>
      <c r="P5" s="49"/>
      <c r="Q5" s="53"/>
      <c r="R5" s="49"/>
      <c r="S5" s="50"/>
    </row>
    <row r="6" spans="1:19" ht="30" customHeight="1">
      <c r="A6" s="9" t="s">
        <v>4</v>
      </c>
      <c r="B6" s="9" t="s">
        <v>5</v>
      </c>
      <c r="C6" s="9" t="s">
        <v>6</v>
      </c>
      <c r="D6" s="9" t="s">
        <v>7</v>
      </c>
      <c r="E6" s="9" t="s">
        <v>8</v>
      </c>
      <c r="F6" s="9" t="s">
        <v>9</v>
      </c>
      <c r="G6" s="9" t="s">
        <v>10</v>
      </c>
      <c r="H6" s="9" t="s">
        <v>11</v>
      </c>
      <c r="I6" s="9" t="s">
        <v>12</v>
      </c>
      <c r="J6" s="9" t="s">
        <v>13</v>
      </c>
      <c r="K6" s="9" t="s">
        <v>14</v>
      </c>
      <c r="L6" s="9" t="s">
        <v>15</v>
      </c>
      <c r="M6" s="9" t="s">
        <v>16</v>
      </c>
      <c r="N6" s="9" t="s">
        <v>17</v>
      </c>
      <c r="O6" s="9" t="s">
        <v>31</v>
      </c>
      <c r="P6" s="9" t="s">
        <v>32</v>
      </c>
      <c r="Q6" s="9" t="s">
        <v>33</v>
      </c>
      <c r="R6" s="9" t="s">
        <v>38</v>
      </c>
      <c r="S6" s="9" t="s">
        <v>39</v>
      </c>
    </row>
    <row r="7" spans="1:19" ht="45" customHeight="1">
      <c r="A7" s="4" t="s">
        <v>4</v>
      </c>
      <c r="B7" s="3" t="s">
        <v>124</v>
      </c>
      <c r="C7" s="4" t="s">
        <v>34</v>
      </c>
      <c r="D7" s="4">
        <v>3</v>
      </c>
      <c r="E7" s="2">
        <v>1.5</v>
      </c>
      <c r="F7" s="2" t="s">
        <v>24</v>
      </c>
      <c r="G7" s="3" t="s">
        <v>163</v>
      </c>
      <c r="H7" s="2"/>
      <c r="I7" s="2"/>
      <c r="J7" s="4"/>
      <c r="K7" s="4"/>
      <c r="L7" s="4"/>
      <c r="M7" s="4"/>
      <c r="N7" s="10"/>
      <c r="O7" s="8">
        <f>J7*N7</f>
        <v>0</v>
      </c>
      <c r="P7" s="11"/>
      <c r="Q7" s="8">
        <f>ROUND((N7*P7)+N7,2)</f>
        <v>0</v>
      </c>
      <c r="R7" s="12">
        <f>O7*P7+O7</f>
        <v>0</v>
      </c>
      <c r="S7" s="4"/>
    </row>
    <row r="8" spans="1:19" ht="48" customHeight="1">
      <c r="A8" s="4" t="s">
        <v>5</v>
      </c>
      <c r="B8" s="3" t="s">
        <v>128</v>
      </c>
      <c r="C8" s="4" t="s">
        <v>34</v>
      </c>
      <c r="D8" s="4">
        <v>6</v>
      </c>
      <c r="E8" s="2">
        <v>100</v>
      </c>
      <c r="F8" s="2" t="s">
        <v>18</v>
      </c>
      <c r="G8" s="3" t="s">
        <v>129</v>
      </c>
      <c r="H8" s="2"/>
      <c r="I8" s="2"/>
      <c r="J8" s="4"/>
      <c r="K8" s="4"/>
      <c r="L8" s="4"/>
      <c r="M8" s="4"/>
      <c r="N8" s="10"/>
      <c r="O8" s="8">
        <f t="shared" ref="O8:O20" si="0">J8*N8</f>
        <v>0</v>
      </c>
      <c r="P8" s="11"/>
      <c r="Q8" s="8">
        <f t="shared" ref="Q8:Q20" si="1">ROUND((N8*P8)+N8,2)</f>
        <v>0</v>
      </c>
      <c r="R8" s="12">
        <f t="shared" ref="R8:R20" si="2">O8*P8+O8</f>
        <v>0</v>
      </c>
      <c r="S8" s="4"/>
    </row>
    <row r="9" spans="1:19" ht="33" customHeight="1">
      <c r="A9" s="4" t="s">
        <v>6</v>
      </c>
      <c r="B9" s="3" t="s">
        <v>127</v>
      </c>
      <c r="C9" s="4" t="s">
        <v>34</v>
      </c>
      <c r="D9" s="4">
        <v>3</v>
      </c>
      <c r="E9" s="2">
        <v>1150</v>
      </c>
      <c r="F9" s="2" t="s">
        <v>35</v>
      </c>
      <c r="G9" s="3" t="s">
        <v>149</v>
      </c>
      <c r="H9" s="2"/>
      <c r="I9" s="2"/>
      <c r="J9" s="4"/>
      <c r="K9" s="4"/>
      <c r="L9" s="4"/>
      <c r="M9" s="4"/>
      <c r="N9" s="10"/>
      <c r="O9" s="8">
        <f t="shared" si="0"/>
        <v>0</v>
      </c>
      <c r="P9" s="11"/>
      <c r="Q9" s="8">
        <f t="shared" si="1"/>
        <v>0</v>
      </c>
      <c r="R9" s="12">
        <f t="shared" si="2"/>
        <v>0</v>
      </c>
      <c r="S9" s="4"/>
    </row>
    <row r="10" spans="1:19" s="19" customFormat="1" ht="90.75" customHeight="1">
      <c r="A10" s="4" t="s">
        <v>7</v>
      </c>
      <c r="B10" s="13" t="s">
        <v>130</v>
      </c>
      <c r="C10" s="14" t="s">
        <v>34</v>
      </c>
      <c r="D10" s="15">
        <v>2</v>
      </c>
      <c r="E10" s="16">
        <v>1</v>
      </c>
      <c r="F10" s="16" t="s">
        <v>125</v>
      </c>
      <c r="G10" s="13" t="s">
        <v>150</v>
      </c>
      <c r="H10" s="16"/>
      <c r="I10" s="16"/>
      <c r="J10" s="14"/>
      <c r="K10" s="14"/>
      <c r="L10" s="14"/>
      <c r="M10" s="14"/>
      <c r="N10" s="17"/>
      <c r="O10" s="8">
        <f t="shared" si="0"/>
        <v>0</v>
      </c>
      <c r="P10" s="18"/>
      <c r="Q10" s="8">
        <f t="shared" si="1"/>
        <v>0</v>
      </c>
      <c r="R10" s="12">
        <f t="shared" si="2"/>
        <v>0</v>
      </c>
      <c r="S10" s="4"/>
    </row>
    <row r="11" spans="1:19" s="19" customFormat="1" ht="91.5" customHeight="1">
      <c r="A11" s="4" t="s">
        <v>8</v>
      </c>
      <c r="B11" s="13" t="s">
        <v>131</v>
      </c>
      <c r="C11" s="14" t="s">
        <v>34</v>
      </c>
      <c r="D11" s="15">
        <v>2</v>
      </c>
      <c r="E11" s="16">
        <v>5</v>
      </c>
      <c r="F11" s="16" t="s">
        <v>125</v>
      </c>
      <c r="G11" s="13" t="s">
        <v>152</v>
      </c>
      <c r="H11" s="16"/>
      <c r="I11" s="16"/>
      <c r="J11" s="14"/>
      <c r="K11" s="14"/>
      <c r="L11" s="14"/>
      <c r="M11" s="14"/>
      <c r="N11" s="17"/>
      <c r="O11" s="8">
        <f t="shared" si="0"/>
        <v>0</v>
      </c>
      <c r="P11" s="18"/>
      <c r="Q11" s="8">
        <f t="shared" si="1"/>
        <v>0</v>
      </c>
      <c r="R11" s="12">
        <f t="shared" si="2"/>
        <v>0</v>
      </c>
      <c r="S11" s="4"/>
    </row>
    <row r="12" spans="1:19" s="19" customFormat="1" ht="54.75" customHeight="1">
      <c r="A12" s="4" t="s">
        <v>9</v>
      </c>
      <c r="B12" s="13" t="s">
        <v>132</v>
      </c>
      <c r="C12" s="14" t="s">
        <v>34</v>
      </c>
      <c r="D12" s="15">
        <v>7</v>
      </c>
      <c r="E12" s="16">
        <v>50</v>
      </c>
      <c r="F12" s="16" t="s">
        <v>18</v>
      </c>
      <c r="G12" s="13" t="s">
        <v>151</v>
      </c>
      <c r="H12" s="16"/>
      <c r="I12" s="16"/>
      <c r="J12" s="14"/>
      <c r="K12" s="14"/>
      <c r="L12" s="14"/>
      <c r="M12" s="14"/>
      <c r="N12" s="17"/>
      <c r="O12" s="8">
        <f t="shared" si="0"/>
        <v>0</v>
      </c>
      <c r="P12" s="18"/>
      <c r="Q12" s="8">
        <f t="shared" si="1"/>
        <v>0</v>
      </c>
      <c r="R12" s="12">
        <f t="shared" si="2"/>
        <v>0</v>
      </c>
      <c r="S12" s="4"/>
    </row>
    <row r="13" spans="1:19" s="19" customFormat="1" ht="51" customHeight="1">
      <c r="A13" s="4" t="s">
        <v>10</v>
      </c>
      <c r="B13" s="13" t="s">
        <v>133</v>
      </c>
      <c r="C13" s="14" t="s">
        <v>34</v>
      </c>
      <c r="D13" s="15">
        <v>4</v>
      </c>
      <c r="E13" s="16">
        <v>25</v>
      </c>
      <c r="F13" s="16" t="s">
        <v>18</v>
      </c>
      <c r="G13" s="13" t="s">
        <v>148</v>
      </c>
      <c r="H13" s="16"/>
      <c r="I13" s="16"/>
      <c r="J13" s="14"/>
      <c r="K13" s="14"/>
      <c r="L13" s="14"/>
      <c r="M13" s="14"/>
      <c r="N13" s="17"/>
      <c r="O13" s="8">
        <f t="shared" si="0"/>
        <v>0</v>
      </c>
      <c r="P13" s="18"/>
      <c r="Q13" s="8">
        <f t="shared" si="1"/>
        <v>0</v>
      </c>
      <c r="R13" s="12">
        <f t="shared" si="2"/>
        <v>0</v>
      </c>
      <c r="S13" s="4"/>
    </row>
    <row r="14" spans="1:19" s="19" customFormat="1" ht="33.75" customHeight="1">
      <c r="A14" s="4" t="s">
        <v>11</v>
      </c>
      <c r="B14" s="13" t="s">
        <v>134</v>
      </c>
      <c r="C14" s="14" t="s">
        <v>34</v>
      </c>
      <c r="D14" s="15">
        <v>6</v>
      </c>
      <c r="E14" s="16">
        <v>1</v>
      </c>
      <c r="F14" s="16" t="s">
        <v>36</v>
      </c>
      <c r="G14" s="13" t="s">
        <v>136</v>
      </c>
      <c r="H14" s="16"/>
      <c r="I14" s="16"/>
      <c r="J14" s="14"/>
      <c r="K14" s="14"/>
      <c r="L14" s="14"/>
      <c r="M14" s="14"/>
      <c r="N14" s="17"/>
      <c r="O14" s="8">
        <f t="shared" si="0"/>
        <v>0</v>
      </c>
      <c r="P14" s="18"/>
      <c r="Q14" s="8">
        <f t="shared" si="1"/>
        <v>0</v>
      </c>
      <c r="R14" s="12">
        <f t="shared" si="2"/>
        <v>0</v>
      </c>
      <c r="S14" s="4"/>
    </row>
    <row r="15" spans="1:19" s="19" customFormat="1" ht="42.75" customHeight="1">
      <c r="A15" s="4" t="s">
        <v>12</v>
      </c>
      <c r="B15" s="13" t="s">
        <v>137</v>
      </c>
      <c r="C15" s="14" t="s">
        <v>34</v>
      </c>
      <c r="D15" s="15">
        <v>1</v>
      </c>
      <c r="E15" s="16">
        <v>90</v>
      </c>
      <c r="F15" s="16" t="s">
        <v>36</v>
      </c>
      <c r="G15" s="13" t="s">
        <v>138</v>
      </c>
      <c r="H15" s="16"/>
      <c r="I15" s="16"/>
      <c r="J15" s="14"/>
      <c r="K15" s="14"/>
      <c r="L15" s="14"/>
      <c r="M15" s="14"/>
      <c r="N15" s="17"/>
      <c r="O15" s="8">
        <f t="shared" si="0"/>
        <v>0</v>
      </c>
      <c r="P15" s="18"/>
      <c r="Q15" s="8">
        <f t="shared" si="1"/>
        <v>0</v>
      </c>
      <c r="R15" s="12">
        <f t="shared" si="2"/>
        <v>0</v>
      </c>
      <c r="S15" s="4"/>
    </row>
    <row r="16" spans="1:19" s="19" customFormat="1" ht="39.75" customHeight="1">
      <c r="A16" s="4" t="s">
        <v>13</v>
      </c>
      <c r="B16" s="20" t="s">
        <v>139</v>
      </c>
      <c r="C16" s="14" t="s">
        <v>34</v>
      </c>
      <c r="D16" s="15">
        <v>5</v>
      </c>
      <c r="E16" s="16">
        <v>1000</v>
      </c>
      <c r="F16" s="16" t="s">
        <v>35</v>
      </c>
      <c r="G16" s="13" t="s">
        <v>140</v>
      </c>
      <c r="H16" s="16"/>
      <c r="I16" s="16"/>
      <c r="J16" s="14"/>
      <c r="K16" s="14"/>
      <c r="L16" s="14"/>
      <c r="M16" s="14"/>
      <c r="N16" s="17"/>
      <c r="O16" s="8">
        <f t="shared" si="0"/>
        <v>0</v>
      </c>
      <c r="P16" s="18"/>
      <c r="Q16" s="8">
        <f t="shared" si="1"/>
        <v>0</v>
      </c>
      <c r="R16" s="12">
        <f t="shared" si="2"/>
        <v>0</v>
      </c>
      <c r="S16" s="4"/>
    </row>
    <row r="17" spans="1:19" s="19" customFormat="1" ht="36.75" customHeight="1">
      <c r="A17" s="4" t="s">
        <v>14</v>
      </c>
      <c r="B17" s="13" t="s">
        <v>135</v>
      </c>
      <c r="C17" s="16" t="s">
        <v>34</v>
      </c>
      <c r="D17" s="15">
        <v>8</v>
      </c>
      <c r="E17" s="16">
        <v>1.2</v>
      </c>
      <c r="F17" s="16" t="s">
        <v>24</v>
      </c>
      <c r="G17" s="13" t="s">
        <v>141</v>
      </c>
      <c r="H17" s="16"/>
      <c r="I17" s="16"/>
      <c r="J17" s="14"/>
      <c r="K17" s="14"/>
      <c r="L17" s="14"/>
      <c r="M17" s="14"/>
      <c r="N17" s="17"/>
      <c r="O17" s="8">
        <f t="shared" si="0"/>
        <v>0</v>
      </c>
      <c r="P17" s="18"/>
      <c r="Q17" s="8">
        <f t="shared" si="1"/>
        <v>0</v>
      </c>
      <c r="R17" s="12">
        <f t="shared" si="2"/>
        <v>0</v>
      </c>
      <c r="S17" s="4"/>
    </row>
    <row r="18" spans="1:19" s="19" customFormat="1" ht="48" customHeight="1">
      <c r="A18" s="4" t="s">
        <v>15</v>
      </c>
      <c r="B18" s="13" t="s">
        <v>142</v>
      </c>
      <c r="C18" s="16" t="s">
        <v>34</v>
      </c>
      <c r="D18" s="15">
        <v>4</v>
      </c>
      <c r="E18" s="16">
        <v>25</v>
      </c>
      <c r="F18" s="16" t="s">
        <v>24</v>
      </c>
      <c r="G18" s="21" t="s">
        <v>143</v>
      </c>
      <c r="H18" s="16"/>
      <c r="I18" s="16"/>
      <c r="J18" s="14"/>
      <c r="K18" s="14"/>
      <c r="L18" s="14"/>
      <c r="M18" s="14"/>
      <c r="N18" s="17"/>
      <c r="O18" s="8">
        <f t="shared" si="0"/>
        <v>0</v>
      </c>
      <c r="P18" s="18"/>
      <c r="Q18" s="8">
        <f t="shared" si="1"/>
        <v>0</v>
      </c>
      <c r="R18" s="12">
        <f t="shared" si="2"/>
        <v>0</v>
      </c>
      <c r="S18" s="4"/>
    </row>
    <row r="19" spans="1:19" s="19" customFormat="1" ht="45.75" customHeight="1">
      <c r="A19" s="4" t="s">
        <v>16</v>
      </c>
      <c r="B19" s="13" t="s">
        <v>144</v>
      </c>
      <c r="C19" s="16" t="s">
        <v>34</v>
      </c>
      <c r="D19" s="15">
        <v>6</v>
      </c>
      <c r="E19" s="16">
        <v>20</v>
      </c>
      <c r="F19" s="16" t="s">
        <v>125</v>
      </c>
      <c r="G19" s="13" t="s">
        <v>147</v>
      </c>
      <c r="H19" s="16"/>
      <c r="I19" s="16"/>
      <c r="J19" s="14"/>
      <c r="K19" s="14"/>
      <c r="L19" s="14"/>
      <c r="M19" s="14"/>
      <c r="N19" s="17"/>
      <c r="O19" s="8">
        <f t="shared" si="0"/>
        <v>0</v>
      </c>
      <c r="P19" s="18"/>
      <c r="Q19" s="8">
        <f t="shared" si="1"/>
        <v>0</v>
      </c>
      <c r="R19" s="12">
        <f t="shared" si="2"/>
        <v>0</v>
      </c>
      <c r="S19" s="4"/>
    </row>
    <row r="20" spans="1:19" s="19" customFormat="1" ht="53.25" customHeight="1">
      <c r="A20" s="4" t="s">
        <v>17</v>
      </c>
      <c r="B20" s="13" t="s">
        <v>126</v>
      </c>
      <c r="C20" s="16" t="s">
        <v>34</v>
      </c>
      <c r="D20" s="15">
        <v>6</v>
      </c>
      <c r="E20" s="16">
        <v>10</v>
      </c>
      <c r="F20" s="16" t="s">
        <v>125</v>
      </c>
      <c r="G20" s="13" t="s">
        <v>145</v>
      </c>
      <c r="H20" s="16"/>
      <c r="I20" s="16"/>
      <c r="J20" s="14"/>
      <c r="K20" s="14"/>
      <c r="L20" s="14"/>
      <c r="M20" s="14"/>
      <c r="N20" s="17"/>
      <c r="O20" s="8">
        <f t="shared" si="0"/>
        <v>0</v>
      </c>
      <c r="P20" s="18"/>
      <c r="Q20" s="8">
        <f t="shared" si="1"/>
        <v>0</v>
      </c>
      <c r="R20" s="12">
        <f t="shared" si="2"/>
        <v>0</v>
      </c>
      <c r="S20" s="4"/>
    </row>
    <row r="21" spans="1:19" ht="21" customHeight="1">
      <c r="A21" s="51" t="s">
        <v>120</v>
      </c>
      <c r="B21" s="51"/>
      <c r="C21" s="51"/>
      <c r="D21" s="51"/>
      <c r="E21" s="51"/>
      <c r="F21" s="51"/>
      <c r="G21" s="51"/>
      <c r="H21" s="51"/>
      <c r="I21" s="51"/>
      <c r="J21" s="51"/>
      <c r="K21" s="51"/>
      <c r="L21" s="51"/>
      <c r="M21" s="51"/>
      <c r="N21" s="51"/>
      <c r="O21" s="22">
        <f>SUM(O7:O20)</f>
        <v>0</v>
      </c>
      <c r="P21" s="22" t="s">
        <v>19</v>
      </c>
      <c r="Q21" s="22" t="s">
        <v>19</v>
      </c>
      <c r="R21" s="23">
        <f>SUM(R7:R20)</f>
        <v>0</v>
      </c>
      <c r="S21" s="24" t="s">
        <v>19</v>
      </c>
    </row>
    <row r="22" spans="1:19" ht="21" customHeight="1">
      <c r="A22" s="51" t="s">
        <v>108</v>
      </c>
      <c r="B22" s="51"/>
      <c r="C22" s="51"/>
      <c r="D22" s="51"/>
      <c r="E22" s="51"/>
      <c r="F22" s="51"/>
      <c r="G22" s="51"/>
      <c r="H22" s="51"/>
      <c r="I22" s="51"/>
      <c r="J22" s="51"/>
      <c r="K22" s="51"/>
      <c r="L22" s="51"/>
      <c r="M22" s="51"/>
      <c r="N22" s="51"/>
      <c r="O22" s="25">
        <f>O21*70%</f>
        <v>0</v>
      </c>
      <c r="P22" s="25" t="s">
        <v>19</v>
      </c>
      <c r="Q22" s="25" t="s">
        <v>19</v>
      </c>
      <c r="R22" s="26">
        <f>R21*70%</f>
        <v>0</v>
      </c>
      <c r="S22" s="24" t="s">
        <v>19</v>
      </c>
    </row>
    <row r="23" spans="1:19" ht="21" customHeight="1">
      <c r="A23" s="54" t="s">
        <v>37</v>
      </c>
      <c r="B23" s="54"/>
      <c r="C23" s="54"/>
      <c r="D23" s="54"/>
      <c r="E23" s="54"/>
      <c r="F23" s="54"/>
      <c r="G23" s="54"/>
      <c r="H23" s="54"/>
      <c r="I23" s="54"/>
      <c r="J23" s="54"/>
      <c r="K23" s="54"/>
      <c r="L23" s="54"/>
      <c r="M23" s="54"/>
      <c r="N23" s="54"/>
      <c r="O23" s="27">
        <f>O21*120%</f>
        <v>0</v>
      </c>
      <c r="P23" s="27" t="s">
        <v>19</v>
      </c>
      <c r="Q23" s="27" t="s">
        <v>19</v>
      </c>
      <c r="R23" s="28">
        <f>R21*120%</f>
        <v>0</v>
      </c>
      <c r="S23" s="24" t="s">
        <v>19</v>
      </c>
    </row>
    <row r="24" spans="1:19" customFormat="1" ht="45" customHeight="1">
      <c r="A24" s="59" t="s">
        <v>175</v>
      </c>
      <c r="B24" s="59"/>
      <c r="C24" s="59"/>
      <c r="D24" s="59"/>
      <c r="E24" s="59"/>
      <c r="F24" s="59"/>
      <c r="G24" s="59"/>
      <c r="H24" s="59"/>
      <c r="I24" s="59"/>
      <c r="J24" s="59"/>
      <c r="K24" s="59"/>
      <c r="L24" s="59"/>
      <c r="M24" s="59"/>
      <c r="N24" s="59"/>
      <c r="O24" s="59"/>
      <c r="P24" s="59"/>
      <c r="Q24" s="59"/>
      <c r="R24" s="59"/>
      <c r="S24" s="60"/>
    </row>
    <row r="25" spans="1:19" customFormat="1" ht="45" customHeight="1">
      <c r="A25" s="59" t="s">
        <v>176</v>
      </c>
      <c r="B25" s="59"/>
      <c r="C25" s="59"/>
      <c r="D25" s="59"/>
      <c r="E25" s="59"/>
      <c r="F25" s="59"/>
      <c r="G25" s="59"/>
      <c r="H25" s="59"/>
      <c r="I25" s="59"/>
      <c r="J25" s="59"/>
      <c r="K25" s="59"/>
      <c r="L25" s="59"/>
      <c r="M25" s="59"/>
      <c r="N25" s="59"/>
      <c r="O25" s="59"/>
      <c r="P25" s="59"/>
      <c r="Q25" s="59"/>
      <c r="R25" s="59"/>
      <c r="S25" s="60"/>
    </row>
    <row r="26" spans="1:19" customFormat="1" ht="45" customHeight="1">
      <c r="A26" s="61" t="s">
        <v>25</v>
      </c>
      <c r="B26" s="62"/>
      <c r="C26" s="62"/>
      <c r="D26" s="62"/>
      <c r="E26" s="62"/>
      <c r="F26" s="62"/>
      <c r="G26" s="62"/>
      <c r="H26" s="62"/>
      <c r="I26" s="62"/>
      <c r="J26" s="62"/>
      <c r="K26" s="62"/>
      <c r="L26" s="62"/>
      <c r="M26" s="62"/>
      <c r="N26" s="62"/>
      <c r="O26" s="62"/>
      <c r="P26" s="62"/>
      <c r="Q26" s="62"/>
      <c r="R26" s="62"/>
      <c r="S26" s="63"/>
    </row>
    <row r="27" spans="1:19" customFormat="1" ht="45" customHeight="1">
      <c r="A27" s="64" t="s">
        <v>20</v>
      </c>
      <c r="B27" s="64"/>
      <c r="C27" s="64"/>
      <c r="D27" s="64"/>
      <c r="E27" s="64"/>
      <c r="F27" s="65" t="s">
        <v>21</v>
      </c>
      <c r="G27" s="66"/>
      <c r="H27" s="66"/>
      <c r="I27" s="66"/>
      <c r="J27" s="66"/>
      <c r="K27" s="66"/>
      <c r="L27" s="66"/>
      <c r="M27" s="66"/>
      <c r="N27" s="66"/>
      <c r="O27" s="66"/>
      <c r="P27" s="66"/>
      <c r="Q27" s="66"/>
      <c r="R27" s="66"/>
      <c r="S27" s="67"/>
    </row>
    <row r="28" spans="1:19" customFormat="1" ht="45" customHeight="1">
      <c r="A28" s="68" t="s">
        <v>22</v>
      </c>
      <c r="B28" s="68"/>
      <c r="C28" s="68"/>
      <c r="D28" s="68"/>
      <c r="E28" s="68"/>
      <c r="F28" s="69" t="s">
        <v>23</v>
      </c>
      <c r="G28" s="70"/>
      <c r="H28" s="70"/>
      <c r="I28" s="70"/>
      <c r="J28" s="70"/>
      <c r="K28" s="70"/>
      <c r="L28" s="70"/>
      <c r="M28" s="70"/>
      <c r="N28" s="70"/>
      <c r="O28" s="70"/>
      <c r="P28" s="70"/>
      <c r="Q28" s="70"/>
      <c r="R28" s="70"/>
      <c r="S28" s="71"/>
    </row>
    <row r="29" spans="1:19" customFormat="1" ht="45" customHeight="1">
      <c r="A29" s="72" t="s">
        <v>168</v>
      </c>
      <c r="B29" s="72"/>
      <c r="C29" s="72"/>
      <c r="D29" s="72"/>
      <c r="E29" s="72"/>
      <c r="F29" s="72"/>
      <c r="G29" s="72"/>
      <c r="H29" s="72"/>
      <c r="I29" s="72"/>
      <c r="J29" s="72"/>
      <c r="K29" s="72"/>
      <c r="L29" s="72"/>
      <c r="M29" s="72"/>
      <c r="N29" s="72"/>
      <c r="O29" s="72"/>
      <c r="P29" s="72"/>
      <c r="Q29" s="72"/>
      <c r="R29" s="72"/>
      <c r="S29" s="72"/>
    </row>
    <row r="30" spans="1:19" customFormat="1" ht="45" customHeight="1">
      <c r="A30" s="73" t="s">
        <v>169</v>
      </c>
      <c r="B30" s="73"/>
      <c r="C30" s="73"/>
      <c r="D30" s="73"/>
      <c r="E30" s="73"/>
      <c r="F30" s="73"/>
      <c r="G30" s="73"/>
      <c r="H30" s="73"/>
      <c r="I30" s="73"/>
      <c r="J30" s="73"/>
      <c r="K30" s="73"/>
      <c r="L30" s="73"/>
      <c r="M30" s="73"/>
      <c r="N30" s="73"/>
      <c r="O30" s="73"/>
      <c r="P30" s="73"/>
      <c r="Q30" s="73"/>
      <c r="R30" s="73"/>
      <c r="S30" s="73"/>
    </row>
    <row r="34" spans="15:15">
      <c r="O34" s="30"/>
    </row>
  </sheetData>
  <mergeCells count="32">
    <mergeCell ref="O4:O5"/>
    <mergeCell ref="A3:S3"/>
    <mergeCell ref="A4:A5"/>
    <mergeCell ref="B4:B5"/>
    <mergeCell ref="C4:C5"/>
    <mergeCell ref="D4:D5"/>
    <mergeCell ref="E4:F4"/>
    <mergeCell ref="G4:G5"/>
    <mergeCell ref="H4:I4"/>
    <mergeCell ref="A21:N21"/>
    <mergeCell ref="A22:N22"/>
    <mergeCell ref="J4:J5"/>
    <mergeCell ref="K4:K5"/>
    <mergeCell ref="L4:L5"/>
    <mergeCell ref="M4:M5"/>
    <mergeCell ref="N4:N5"/>
    <mergeCell ref="A30:S30"/>
    <mergeCell ref="A29:S29"/>
    <mergeCell ref="A28:E28"/>
    <mergeCell ref="F28:S28"/>
    <mergeCell ref="A1:S1"/>
    <mergeCell ref="A2:S2"/>
    <mergeCell ref="A23:N23"/>
    <mergeCell ref="A24:R24"/>
    <mergeCell ref="A25:R25"/>
    <mergeCell ref="A26:S26"/>
    <mergeCell ref="A27:E27"/>
    <mergeCell ref="F27:S27"/>
    <mergeCell ref="P4:P5"/>
    <mergeCell ref="Q4:Q5"/>
    <mergeCell ref="R4:R5"/>
    <mergeCell ref="S4:S5"/>
  </mergeCells>
  <phoneticPr fontId="3" type="noConversion"/>
  <pageMargins left="0.25" right="0.25"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pakiet1(4)</vt:lpstr>
      <vt:lpstr>pakiet 2(5)</vt:lpstr>
      <vt:lpstr>'pakiet 2(5)'!Obszar_wydruku</vt:lpstr>
      <vt:lpstr>'pakiet1(4)'!Obszar_wydruku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2026-03-06T06:55:03Z</dcterms:modified>
</cp:coreProperties>
</file>